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085" windowWidth="14805" windowHeight="6030"/>
  </bookViews>
  <sheets>
    <sheet name="Всего-дор" sheetId="4" r:id="rId1"/>
  </sheets>
  <definedNames>
    <definedName name="_xlnm.Print_Titles" localSheetId="0">'Всего-дор'!$12:$12</definedName>
    <definedName name="_xlnm.Print_Area" localSheetId="0">'Всего-дор'!$A$1:$AA$407</definedName>
  </definedNames>
  <calcPr calcId="145621"/>
</workbook>
</file>

<file path=xl/calcChain.xml><?xml version="1.0" encoding="utf-8"?>
<calcChain xmlns="http://schemas.openxmlformats.org/spreadsheetml/2006/main">
  <c r="Z23" i="4" l="1"/>
  <c r="Z116" i="4"/>
  <c r="Z115" i="4"/>
  <c r="Z114" i="4"/>
  <c r="X108" i="4" l="1"/>
  <c r="Y20" i="4" l="1"/>
  <c r="X125" i="4"/>
  <c r="Y168" i="4"/>
  <c r="Y112" i="4"/>
  <c r="Y111" i="4" s="1"/>
  <c r="Y163" i="4"/>
  <c r="Z100" i="4"/>
  <c r="Y99" i="4"/>
  <c r="Z95" i="4"/>
  <c r="Z96" i="4"/>
  <c r="Y95" i="4"/>
  <c r="Y39" i="4"/>
  <c r="Z43" i="4"/>
  <c r="X329" i="4" l="1"/>
  <c r="X361" i="4"/>
  <c r="Z365" i="4"/>
  <c r="Z366" i="4"/>
  <c r="Z367" i="4"/>
  <c r="X186" i="4"/>
  <c r="X190" i="4"/>
  <c r="X183" i="4"/>
  <c r="X194" i="4"/>
  <c r="X168" i="4"/>
  <c r="X107" i="4"/>
  <c r="Y161" i="4"/>
  <c r="Y107" i="4" s="1"/>
  <c r="X161" i="4"/>
  <c r="X163" i="4"/>
  <c r="Z163" i="4"/>
  <c r="Z161" i="4" s="1"/>
  <c r="Z121" i="4"/>
  <c r="Z120" i="4"/>
  <c r="Z119" i="4"/>
  <c r="Z118" i="4"/>
  <c r="X117" i="4"/>
  <c r="X111" i="4" s="1"/>
  <c r="X115" i="4"/>
  <c r="X112" i="4"/>
  <c r="X83" i="4"/>
  <c r="X79" i="4" s="1"/>
  <c r="Z82" i="4"/>
  <c r="X99" i="4"/>
  <c r="X100" i="4"/>
  <c r="Z101" i="4"/>
  <c r="X103" i="4"/>
  <c r="Z105" i="4"/>
  <c r="Z97" i="4" l="1"/>
  <c r="X95" i="4"/>
  <c r="X96" i="4"/>
  <c r="X29" i="4" l="1"/>
  <c r="Z36" i="4"/>
  <c r="Y27" i="4" l="1"/>
  <c r="X27" i="4"/>
  <c r="W27" i="4"/>
  <c r="U24" i="4"/>
  <c r="U25" i="4"/>
  <c r="V286" i="4"/>
  <c r="V272" i="4"/>
  <c r="V263" i="4"/>
  <c r="V223" i="4"/>
  <c r="V39" i="4"/>
  <c r="Z117" i="4" l="1"/>
  <c r="Z127" i="4" l="1"/>
  <c r="W371" i="4"/>
  <c r="W190" i="4"/>
  <c r="W186" i="4"/>
  <c r="W168" i="4"/>
  <c r="W156" i="4"/>
  <c r="W146" i="4"/>
  <c r="W176" i="4"/>
  <c r="W112" i="4"/>
  <c r="W173" i="4"/>
  <c r="W89" i="4"/>
  <c r="W75" i="4"/>
  <c r="W83" i="4"/>
  <c r="Z91" i="4" l="1"/>
  <c r="X24" i="4" l="1"/>
  <c r="Z87" i="4"/>
  <c r="Z92" i="4"/>
  <c r="Y24" i="4"/>
  <c r="Z45" i="4"/>
  <c r="Z42" i="4"/>
  <c r="Z207" i="4" l="1"/>
  <c r="V209" i="4"/>
  <c r="Y209" i="4"/>
  <c r="Z210" i="4"/>
  <c r="Z206" i="4"/>
  <c r="X199" i="4" l="1"/>
  <c r="Y199" i="4"/>
  <c r="Y201" i="4"/>
  <c r="Y198" i="4" s="1"/>
  <c r="Y110" i="4"/>
  <c r="Z164" i="4"/>
  <c r="Z162" i="4"/>
  <c r="X201" i="4"/>
  <c r="X198" i="4" s="1"/>
  <c r="X110" i="4"/>
  <c r="Z110" i="4" s="1"/>
  <c r="Z124" i="4"/>
  <c r="Z125" i="4"/>
  <c r="Z106" i="4" l="1"/>
  <c r="Z104" i="4"/>
  <c r="Z103" i="4" s="1"/>
  <c r="Z102" i="4"/>
  <c r="Z99" i="4"/>
  <c r="Z98" i="4"/>
  <c r="Z94" i="4"/>
  <c r="X88" i="4"/>
  <c r="X23" i="4" s="1"/>
  <c r="Z93" i="4"/>
  <c r="W183" i="4" l="1"/>
  <c r="W24" i="4" l="1"/>
  <c r="W179" i="4" l="1"/>
  <c r="W209" i="4" l="1"/>
  <c r="Z209" i="4" s="1"/>
  <c r="W139" i="4"/>
  <c r="W196" i="4"/>
  <c r="X126" i="4" l="1"/>
  <c r="Z126" i="4" l="1"/>
  <c r="Z160" i="4"/>
  <c r="Y175" i="4"/>
  <c r="X175" i="4"/>
  <c r="W109" i="4" l="1"/>
  <c r="W21" i="4" s="1"/>
  <c r="X109" i="4"/>
  <c r="X21" i="4" s="1"/>
  <c r="Y109" i="4"/>
  <c r="Y21" i="4" s="1"/>
  <c r="W114" i="4"/>
  <c r="W111" i="4" s="1"/>
  <c r="X370" i="4"/>
  <c r="Y371" i="4"/>
  <c r="Y370" i="4" s="1"/>
  <c r="Z21" i="4" l="1"/>
  <c r="Z109" i="4"/>
  <c r="Z139" i="4" l="1"/>
  <c r="Z138" i="4"/>
  <c r="Z193" i="4"/>
  <c r="Z189" i="4"/>
  <c r="Z212" i="4"/>
  <c r="Z211" i="4"/>
  <c r="W194" i="4"/>
  <c r="Z156" i="4"/>
  <c r="Z155" i="4" l="1"/>
  <c r="W145" i="4"/>
  <c r="W128" i="4" s="1"/>
  <c r="W372" i="4"/>
  <c r="W370" i="4" s="1"/>
  <c r="Y23" i="4" l="1"/>
  <c r="Z30" i="4"/>
  <c r="W88" i="4"/>
  <c r="Z88" i="4" s="1"/>
  <c r="Z89" i="4"/>
  <c r="Z86" i="4"/>
  <c r="W79" i="4"/>
  <c r="Z84" i="4"/>
  <c r="W76" i="4"/>
  <c r="W70" i="4" s="1"/>
  <c r="Z90" i="4" l="1"/>
  <c r="Z83" i="4"/>
  <c r="W23" i="4"/>
  <c r="Z74" i="4"/>
  <c r="W175" i="4" l="1"/>
  <c r="V230" i="4" l="1"/>
  <c r="V229" i="4" s="1"/>
  <c r="V168" i="4" l="1"/>
  <c r="V194" i="4"/>
  <c r="V112" i="4"/>
  <c r="V111" i="4" s="1"/>
  <c r="V176" i="4"/>
  <c r="V177" i="4"/>
  <c r="V149" i="4" l="1"/>
  <c r="V146" i="4"/>
  <c r="V245" i="4" l="1"/>
  <c r="V219" i="4" s="1"/>
  <c r="V243" i="4"/>
  <c r="V242" i="4" l="1"/>
  <c r="V71" i="4" l="1"/>
  <c r="V73" i="4"/>
  <c r="V221" i="4" l="1"/>
  <c r="Z221" i="4" s="1"/>
  <c r="V205" i="4" l="1"/>
  <c r="Z213" i="4"/>
  <c r="Z247" i="4"/>
  <c r="V235" i="4"/>
  <c r="Z240" i="4"/>
  <c r="Z233" i="4"/>
  <c r="Z227" i="4"/>
  <c r="Z204" i="4"/>
  <c r="Z178" i="4"/>
  <c r="Z170" i="4"/>
  <c r="V372" i="4" l="1"/>
  <c r="V28" i="4"/>
  <c r="Z137" i="4"/>
  <c r="Z154" i="4"/>
  <c r="V202" i="4" l="1"/>
  <c r="V201" i="4" s="1"/>
  <c r="V167" i="4"/>
  <c r="V186" i="4"/>
  <c r="V150" i="4"/>
  <c r="V196" i="4" l="1"/>
  <c r="V175" i="4"/>
  <c r="Y25" i="4" l="1"/>
  <c r="Y15" i="4" s="1"/>
  <c r="Z77" i="4"/>
  <c r="Z46" i="4"/>
  <c r="Z34" i="4"/>
  <c r="Z35" i="4"/>
  <c r="Z76" i="4"/>
  <c r="Z75" i="4"/>
  <c r="Z29" i="4"/>
  <c r="Z360" i="4" l="1"/>
  <c r="W140" i="4"/>
  <c r="Z32" i="4" l="1"/>
  <c r="V376" i="4" l="1"/>
  <c r="V250" i="4"/>
  <c r="Z78" i="4" l="1"/>
  <c r="V153" i="4" l="1"/>
  <c r="V145" i="4" s="1"/>
  <c r="V129" i="4"/>
  <c r="V135" i="4"/>
  <c r="V136" i="4" l="1"/>
  <c r="Z136" i="4" s="1"/>
  <c r="V190" i="4"/>
  <c r="V220" i="4"/>
  <c r="Z220" i="4" s="1"/>
  <c r="V217" i="4"/>
  <c r="T140" i="4"/>
  <c r="V140" i="4"/>
  <c r="V133" i="4"/>
  <c r="Z133" i="4" s="1"/>
  <c r="V134" i="4"/>
  <c r="W167" i="4"/>
  <c r="X167" i="4"/>
  <c r="Y167" i="4"/>
  <c r="Z169" i="4"/>
  <c r="U168" i="4"/>
  <c r="T168" i="4"/>
  <c r="Z203" i="4"/>
  <c r="Z202" i="4"/>
  <c r="U200" i="4"/>
  <c r="Z200" i="4" s="1"/>
  <c r="Z177" i="4"/>
  <c r="U176" i="4"/>
  <c r="T176" i="4"/>
  <c r="Z153" i="4"/>
  <c r="Z113" i="4"/>
  <c r="Z135" i="4"/>
  <c r="V81" i="4"/>
  <c r="V79" i="4" s="1"/>
  <c r="Z79" i="4" s="1"/>
  <c r="Z80" i="4"/>
  <c r="Z134" i="4" l="1"/>
  <c r="Z201" i="4"/>
  <c r="V199" i="4"/>
  <c r="Z199" i="4" s="1"/>
  <c r="Z168" i="4"/>
  <c r="Z167" i="4" s="1"/>
  <c r="U198" i="4"/>
  <c r="Z176" i="4"/>
  <c r="V198" i="4" l="1"/>
  <c r="Z198" i="4" s="1"/>
  <c r="Z152" i="4"/>
  <c r="Z151" i="4"/>
  <c r="Z150" i="4"/>
  <c r="Z85" i="4"/>
  <c r="V70" i="4"/>
  <c r="Z71" i="4"/>
  <c r="Z72" i="4"/>
  <c r="Z73" i="4"/>
  <c r="Z246" i="4"/>
  <c r="Z239" i="4"/>
  <c r="Z232" i="4"/>
  <c r="Z226" i="4"/>
  <c r="Z70" i="4" l="1"/>
  <c r="Z81" i="4"/>
  <c r="Z327" i="4" l="1"/>
  <c r="Z326" i="4"/>
  <c r="Z325" i="4"/>
  <c r="Z324" i="4"/>
  <c r="V323" i="4"/>
  <c r="Z323" i="4" s="1"/>
  <c r="Z322" i="4"/>
  <c r="Z321" i="4"/>
  <c r="Z320" i="4"/>
  <c r="Z319" i="4"/>
  <c r="V318" i="4"/>
  <c r="Z318" i="4" s="1"/>
  <c r="Z317" i="4"/>
  <c r="Z316" i="4"/>
  <c r="Z315" i="4"/>
  <c r="Z314" i="4"/>
  <c r="V313" i="4"/>
  <c r="Z313" i="4" s="1"/>
  <c r="Z312" i="4"/>
  <c r="Z311" i="4"/>
  <c r="Z310" i="4"/>
  <c r="Z309" i="4"/>
  <c r="V308" i="4"/>
  <c r="Z308" i="4" s="1"/>
  <c r="Z307" i="4"/>
  <c r="Z306" i="4"/>
  <c r="Z305" i="4"/>
  <c r="Z304" i="4"/>
  <c r="Z303" i="4"/>
  <c r="V302" i="4"/>
  <c r="Z302" i="4" s="1"/>
  <c r="Z301" i="4"/>
  <c r="Z300" i="4"/>
  <c r="Z299" i="4"/>
  <c r="Z298" i="4"/>
  <c r="Z297" i="4"/>
  <c r="V296" i="4"/>
  <c r="Z296" i="4" s="1"/>
  <c r="Z289" i="4"/>
  <c r="Z287" i="4"/>
  <c r="Z288" i="4"/>
  <c r="Z285" i="4"/>
  <c r="Z282" i="4"/>
  <c r="Z283" i="4"/>
  <c r="Z284" i="4"/>
  <c r="Z280" i="4"/>
  <c r="Z277" i="4"/>
  <c r="Z278" i="4"/>
  <c r="Z279" i="4"/>
  <c r="Z275" i="4"/>
  <c r="Z273" i="4"/>
  <c r="Z274" i="4"/>
  <c r="Z271" i="4"/>
  <c r="Z268" i="4"/>
  <c r="Z269" i="4"/>
  <c r="Z270" i="4"/>
  <c r="Z266" i="4"/>
  <c r="Z264" i="4"/>
  <c r="Z265" i="4"/>
  <c r="Z286" i="4"/>
  <c r="V281" i="4"/>
  <c r="Z281" i="4" s="1"/>
  <c r="V276" i="4"/>
  <c r="Z276" i="4" s="1"/>
  <c r="Z272" i="4"/>
  <c r="V267" i="4"/>
  <c r="Z267" i="4" s="1"/>
  <c r="Z263" i="4"/>
  <c r="Z291" i="4"/>
  <c r="Z292" i="4"/>
  <c r="Z293" i="4"/>
  <c r="Z294" i="4"/>
  <c r="Z295" i="4"/>
  <c r="V290" i="4"/>
  <c r="Z290" i="4" s="1"/>
  <c r="U194" i="4" l="1"/>
  <c r="U196" i="4"/>
  <c r="V216" i="4" l="1"/>
  <c r="V214" i="4" s="1"/>
  <c r="Z238" i="4"/>
  <c r="T39" i="4"/>
  <c r="Z41" i="4"/>
  <c r="Z219" i="4" l="1"/>
  <c r="Z245" i="4"/>
  <c r="U111" i="4"/>
  <c r="T111" i="4"/>
  <c r="Z111" i="4" l="1"/>
  <c r="V132" i="4"/>
  <c r="V128" i="4" s="1"/>
  <c r="Z149" i="4"/>
  <c r="Z132" i="4" l="1"/>
  <c r="V222" i="4"/>
  <c r="V215" i="4" s="1"/>
  <c r="U336" i="4" l="1"/>
  <c r="Z341" i="4"/>
  <c r="Z342" i="4"/>
  <c r="U65" i="4"/>
  <c r="V375" i="4" l="1"/>
  <c r="W375" i="4"/>
  <c r="W376" i="4" s="1"/>
  <c r="X375" i="4"/>
  <c r="Y375" i="4"/>
  <c r="X376" i="4"/>
  <c r="Y376" i="4"/>
  <c r="U376" i="4" l="1"/>
  <c r="U375" i="4"/>
  <c r="U250" i="4"/>
  <c r="U173" i="4"/>
  <c r="U356" i="4" l="1"/>
  <c r="U58" i="4"/>
  <c r="U51" i="4"/>
  <c r="U252" i="4"/>
  <c r="U243" i="4"/>
  <c r="U236" i="4"/>
  <c r="U230" i="4"/>
  <c r="U224" i="4"/>
  <c r="U190" i="4"/>
  <c r="U186" i="4"/>
  <c r="U183" i="4"/>
  <c r="U175" i="4"/>
  <c r="U167" i="4"/>
  <c r="U146" i="4"/>
  <c r="U112" i="4"/>
  <c r="U157" i="4" l="1"/>
  <c r="U140" i="4" s="1"/>
  <c r="Z140" i="4" s="1"/>
  <c r="V355" i="4" l="1"/>
  <c r="U355" i="4"/>
  <c r="Z358" i="4"/>
  <c r="U372" i="4" l="1"/>
  <c r="U56" i="4" l="1"/>
  <c r="U40" i="4"/>
  <c r="U39" i="4" s="1"/>
  <c r="Z39" i="4" s="1"/>
  <c r="U28" i="4"/>
  <c r="U128" i="4" l="1"/>
  <c r="Z131" i="4"/>
  <c r="U145" i="4"/>
  <c r="Z148" i="4"/>
  <c r="U331" i="4" l="1"/>
  <c r="Z345" i="4"/>
  <c r="Z343" i="4"/>
  <c r="T26" i="4" l="1"/>
  <c r="U26" i="4"/>
  <c r="W329" i="4" l="1"/>
  <c r="W328" i="4" s="1"/>
  <c r="X328" i="4"/>
  <c r="Y329" i="4"/>
  <c r="Y328" i="4" s="1"/>
  <c r="W107" i="4"/>
  <c r="V370" i="4" l="1"/>
  <c r="V329" i="4" s="1"/>
  <c r="U370" i="4" l="1"/>
  <c r="Z371" i="4"/>
  <c r="Z372" i="4"/>
  <c r="Z370" i="4" l="1"/>
  <c r="U222" i="4"/>
  <c r="U215" i="4" s="1"/>
  <c r="Z31" i="4" l="1"/>
  <c r="U27" i="4"/>
  <c r="W129" i="4" l="1"/>
  <c r="V107" i="4" l="1"/>
  <c r="Z205" i="4"/>
  <c r="U188" i="4" l="1"/>
  <c r="U187" i="4"/>
  <c r="Z258" i="4" l="1"/>
  <c r="Z254" i="4"/>
  <c r="Z262" i="4"/>
  <c r="U260" i="4"/>
  <c r="Z260" i="4" s="1"/>
  <c r="Z261" i="4"/>
  <c r="U256" i="4"/>
  <c r="U255" i="4" s="1"/>
  <c r="Z255" i="4" s="1"/>
  <c r="Z257" i="4"/>
  <c r="Z253" i="4"/>
  <c r="Z252" i="4"/>
  <c r="U361" i="4"/>
  <c r="Z364" i="4"/>
  <c r="Z64" i="4"/>
  <c r="Z65" i="4"/>
  <c r="U63" i="4"/>
  <c r="U23" i="4" s="1"/>
  <c r="T63" i="4"/>
  <c r="Z63" i="4" l="1"/>
  <c r="U251" i="4"/>
  <c r="Z251" i="4" s="1"/>
  <c r="U259" i="4"/>
  <c r="Z259" i="4" s="1"/>
  <c r="Z256" i="4"/>
  <c r="Z47" i="4" l="1"/>
  <c r="U129" i="4" l="1"/>
  <c r="Z363" i="4"/>
  <c r="U329" i="4"/>
  <c r="T355" i="4"/>
  <c r="Z357" i="4"/>
  <c r="T338" i="4"/>
  <c r="Z355" i="4" l="1"/>
  <c r="T332" i="4"/>
  <c r="T334" i="4"/>
  <c r="T194" i="4" l="1"/>
  <c r="T167" i="4"/>
  <c r="T112" i="4"/>
  <c r="T362" i="4" l="1"/>
  <c r="T361" i="4" s="1"/>
  <c r="Z361" i="4" s="1"/>
  <c r="Z339" i="4"/>
  <c r="Z340" i="4"/>
  <c r="T236" i="4"/>
  <c r="T250" i="4" l="1"/>
  <c r="Z244" i="4"/>
  <c r="Z237" i="4"/>
  <c r="Z231" i="4"/>
  <c r="Z225" i="4"/>
  <c r="U223" i="4"/>
  <c r="T218" i="4"/>
  <c r="U217" i="4"/>
  <c r="U216" i="4" s="1"/>
  <c r="U214" i="4" s="1"/>
  <c r="T223" i="4"/>
  <c r="U229" i="4"/>
  <c r="U235" i="4"/>
  <c r="T235" i="4"/>
  <c r="U242" i="4"/>
  <c r="Z223" i="4" l="1"/>
  <c r="Z218" i="4"/>
  <c r="T234" i="4"/>
  <c r="T187" i="4"/>
  <c r="T186" i="4"/>
  <c r="T143" i="4"/>
  <c r="T230" i="4"/>
  <c r="T229" i="4" l="1"/>
  <c r="T191" i="4"/>
  <c r="T51" i="4" l="1"/>
  <c r="T48" i="4"/>
  <c r="T68" i="4"/>
  <c r="T382" i="4"/>
  <c r="T159" i="4"/>
  <c r="T173" i="4"/>
  <c r="T180" i="4"/>
  <c r="T179" i="4"/>
  <c r="T166" i="4"/>
  <c r="V166" i="4"/>
  <c r="W166" i="4"/>
  <c r="X166" i="4"/>
  <c r="Y166" i="4"/>
  <c r="T175" i="4"/>
  <c r="T147" i="4"/>
  <c r="T146" i="4"/>
  <c r="T130" i="4" l="1"/>
  <c r="Z130" i="4" s="1"/>
  <c r="T129" i="4"/>
  <c r="Z129" i="4" s="1"/>
  <c r="Z147" i="4"/>
  <c r="T145" i="4"/>
  <c r="Z145" i="4" s="1"/>
  <c r="Z128" i="4" l="1"/>
  <c r="T128" i="4"/>
  <c r="T331" i="4" l="1"/>
  <c r="U182" i="4" l="1"/>
  <c r="V182" i="4"/>
  <c r="W182" i="4"/>
  <c r="X182" i="4"/>
  <c r="Y182" i="4"/>
  <c r="T182" i="4"/>
  <c r="Z195" i="4"/>
  <c r="T337" i="4" l="1"/>
  <c r="T336" i="4" s="1"/>
  <c r="T329" i="4" s="1"/>
  <c r="Z368" i="4" l="1"/>
  <c r="Z337" i="4"/>
  <c r="Z338" i="4"/>
  <c r="Z362" i="4" l="1"/>
  <c r="Z369" i="4"/>
  <c r="Z346" i="4" l="1"/>
  <c r="T108" i="4" l="1"/>
  <c r="Z141" i="4" l="1"/>
  <c r="Z142" i="4"/>
  <c r="Z143" i="4"/>
  <c r="Z144" i="4"/>
  <c r="Z146" i="4"/>
  <c r="Z69" i="4" l="1"/>
  <c r="Z68" i="4"/>
  <c r="T243" i="4"/>
  <c r="T242" i="4" l="1"/>
  <c r="T217" i="4"/>
  <c r="Z57" i="4"/>
  <c r="Z52" i="4"/>
  <c r="Z49" i="4"/>
  <c r="Z38" i="4"/>
  <c r="Z67" i="4"/>
  <c r="T216" i="4" l="1"/>
  <c r="T214" i="4" s="1"/>
  <c r="Z217" i="4"/>
  <c r="T241" i="4"/>
  <c r="T183" i="4"/>
  <c r="Z66" i="4" l="1"/>
  <c r="Z359" i="4" l="1"/>
  <c r="Z356" i="4"/>
  <c r="Z61" i="4" l="1"/>
  <c r="T28" i="4"/>
  <c r="T328" i="4" l="1"/>
  <c r="V328" i="4"/>
  <c r="Z344" i="4"/>
  <c r="Z331" i="4" s="1"/>
  <c r="Z336" i="4"/>
  <c r="U328" i="4" l="1"/>
  <c r="Z56" i="4"/>
  <c r="Z58" i="4"/>
  <c r="Z59" i="4"/>
  <c r="Z60" i="4"/>
  <c r="Z25" i="4" l="1"/>
  <c r="T375" i="4" l="1"/>
  <c r="Z28" i="4" l="1"/>
  <c r="Z37" i="4"/>
  <c r="Z40" i="4"/>
  <c r="Z48" i="4"/>
  <c r="Z50" i="4"/>
  <c r="Z122" i="4"/>
  <c r="Z158" i="4"/>
  <c r="U15" i="4" l="1"/>
  <c r="V27" i="4"/>
  <c r="V23" i="4" s="1"/>
  <c r="T27" i="4"/>
  <c r="T23" i="4" s="1"/>
  <c r="Z184" i="4" l="1"/>
  <c r="Z159" i="4" l="1"/>
  <c r="U18" i="4" l="1"/>
  <c r="V18" i="4"/>
  <c r="W18" i="4"/>
  <c r="X18" i="4"/>
  <c r="Y18" i="4"/>
  <c r="T18" i="4"/>
  <c r="W383" i="4"/>
  <c r="X383" i="4"/>
  <c r="Y383" i="4"/>
  <c r="Y108" i="4"/>
  <c r="Y16" i="4" s="1"/>
  <c r="T16" i="4"/>
  <c r="U181" i="4" l="1"/>
  <c r="U165" i="4" s="1"/>
  <c r="V181" i="4"/>
  <c r="V165" i="4" s="1"/>
  <c r="W181" i="4"/>
  <c r="W165" i="4" s="1"/>
  <c r="X181" i="4"/>
  <c r="X165" i="4" s="1"/>
  <c r="X22" i="4" s="1"/>
  <c r="Y181" i="4"/>
  <c r="Y165" i="4" s="1"/>
  <c r="Y22" i="4" s="1"/>
  <c r="T181" i="4"/>
  <c r="T165" i="4" s="1"/>
  <c r="U166" i="4" l="1"/>
  <c r="U17" i="4" s="1"/>
  <c r="V17" i="4"/>
  <c r="W17" i="4"/>
  <c r="X17" i="4"/>
  <c r="Y17" i="4"/>
  <c r="Z17" i="4" s="1"/>
  <c r="Z166" i="4"/>
  <c r="T17" i="4"/>
  <c r="Z378" i="4"/>
  <c r="Z404" i="4"/>
  <c r="Z26" i="4"/>
  <c r="Z27" i="4"/>
  <c r="Y33" i="4" s="1"/>
  <c r="Z51" i="4"/>
  <c r="Z53" i="4"/>
  <c r="Z54" i="4"/>
  <c r="Z55" i="4"/>
  <c r="Z172" i="4"/>
  <c r="Z173" i="4"/>
  <c r="Z174" i="4"/>
  <c r="Z179" i="4"/>
  <c r="Z180" i="4"/>
  <c r="Z185" i="4"/>
  <c r="Z187" i="4"/>
  <c r="Z188" i="4"/>
  <c r="Z191" i="4"/>
  <c r="Z192" i="4"/>
  <c r="Z197" i="4"/>
  <c r="Z228" i="4"/>
  <c r="Z234" i="4"/>
  <c r="Z241" i="4"/>
  <c r="Z243" i="4"/>
  <c r="Z242" i="4" s="1"/>
  <c r="Z248" i="4"/>
  <c r="Z250" i="4"/>
  <c r="Z330" i="4"/>
  <c r="Z332" i="4"/>
  <c r="Z334" i="4"/>
  <c r="Z348" i="4"/>
  <c r="Z350" i="4"/>
  <c r="Z352" i="4"/>
  <c r="Z354" i="4"/>
  <c r="Z375" i="4"/>
  <c r="Z376" i="4"/>
  <c r="Z380" i="4"/>
  <c r="Z382" i="4"/>
  <c r="Z389" i="4"/>
  <c r="Z391" i="4"/>
  <c r="Z393" i="4"/>
  <c r="Z395" i="4"/>
  <c r="Z396" i="4"/>
  <c r="Z398" i="4"/>
  <c r="Z400" i="4"/>
  <c r="Z402" i="4"/>
  <c r="Y13" i="4" l="1"/>
  <c r="Z329" i="4"/>
  <c r="Z328" i="4" s="1"/>
  <c r="Z182" i="4"/>
  <c r="Z33" i="4" l="1"/>
  <c r="Z15" i="4"/>
  <c r="X16" i="4"/>
  <c r="W108" i="4"/>
  <c r="W16" i="4" s="1"/>
  <c r="V108" i="4"/>
  <c r="V16" i="4" s="1"/>
  <c r="U108" i="4"/>
  <c r="U16" i="4" s="1"/>
  <c r="Z123" i="4" l="1"/>
  <c r="Z24" i="4" l="1"/>
  <c r="U383" i="4" l="1"/>
  <c r="T383" i="4"/>
  <c r="T107" i="4" l="1"/>
  <c r="T222" i="4"/>
  <c r="V383" i="4"/>
  <c r="Z222" i="4" l="1"/>
  <c r="Z385" i="4"/>
  <c r="Z386" i="4"/>
  <c r="Z230" i="4" l="1"/>
  <c r="Z229" i="4" s="1"/>
  <c r="U107" i="4"/>
  <c r="Z236" i="4"/>
  <c r="Z235" i="4" s="1"/>
  <c r="Z157" i="4"/>
  <c r="Z196" i="4"/>
  <c r="Z224" i="4"/>
  <c r="Z175" i="4"/>
  <c r="Z383" i="4" l="1"/>
  <c r="Z194" i="4"/>
  <c r="T22" i="4"/>
  <c r="Z186" i="4"/>
  <c r="Z190" i="4"/>
  <c r="Z112" i="4"/>
  <c r="Z183" i="4"/>
  <c r="W22" i="4"/>
  <c r="T20" i="4"/>
  <c r="U20" i="4"/>
  <c r="V20" i="4"/>
  <c r="W20" i="4"/>
  <c r="X20" i="4"/>
  <c r="Z181" i="4" l="1"/>
  <c r="Z165" i="4" s="1"/>
  <c r="Z20" i="4"/>
  <c r="Z107" i="4" l="1"/>
  <c r="T215" i="4"/>
  <c r="T19" i="4" s="1"/>
  <c r="U19" i="4"/>
  <c r="V19" i="4"/>
  <c r="Z19" i="4" l="1"/>
  <c r="Z16" i="4"/>
  <c r="Z108" i="4"/>
  <c r="Z215" i="4"/>
  <c r="Z18" i="4"/>
  <c r="W13" i="4" l="1"/>
  <c r="T13" i="4" l="1"/>
  <c r="U22" i="4" l="1"/>
  <c r="U13" i="4" s="1"/>
  <c r="X13" i="4" l="1"/>
  <c r="Z216" i="4" l="1"/>
  <c r="V22" i="4"/>
  <c r="Z214" i="4" l="1"/>
  <c r="Z22" i="4" s="1"/>
  <c r="V13" i="4"/>
  <c r="Z13" i="4" s="1"/>
</calcChain>
</file>

<file path=xl/sharedStrings.xml><?xml version="1.0" encoding="utf-8"?>
<sst xmlns="http://schemas.openxmlformats.org/spreadsheetml/2006/main" count="20807" uniqueCount="269">
  <si>
    <t>раздел</t>
  </si>
  <si>
    <t>тыс. руб.</t>
  </si>
  <si>
    <t>Обеспечивающая подпрограмма</t>
  </si>
  <si>
    <t>шт.</t>
  </si>
  <si>
    <t>%</t>
  </si>
  <si>
    <t>км</t>
  </si>
  <si>
    <t>м</t>
  </si>
  <si>
    <t>ед.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</si>
  <si>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</si>
  <si>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</si>
  <si>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</si>
  <si>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</si>
  <si>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</si>
  <si>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да/нет</t>
  </si>
  <si>
    <t>да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</si>
  <si>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</si>
  <si>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</si>
  <si>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</si>
  <si>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</si>
  <si>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</si>
  <si>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</si>
  <si>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</si>
  <si>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</si>
  <si>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</si>
  <si>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</si>
  <si>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</si>
  <si>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</si>
  <si>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</si>
  <si>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</si>
  <si>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</si>
  <si>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</si>
  <si>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</si>
  <si>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</si>
  <si>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7</t>
  </si>
  <si>
    <t>Задача 4 
«Ремонт дворовых территорий многоквартирных домов, проездов к дворовым территориям многоквартирных домов»</t>
  </si>
  <si>
    <t>1. Обеспечение деятельности  ответственного исполнителя муниципальной программы - департамент благоустройства, дорожного хозяйства  и транспорта</t>
  </si>
  <si>
    <t>2. Административные мероприятия</t>
  </si>
  <si>
    <t>Муниципальная программа, всего</t>
  </si>
  <si>
    <t>«Дорожное хозяйство и общественный транспорт города Твери» на 2015-2020 годы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</si>
  <si>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</si>
  <si>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</si>
  <si>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«Строительство мостового перехода через реку Волга в г. Твери (Западный мост) (в т. ч. ПИР)»</t>
    </r>
  </si>
  <si>
    <r>
      <rPr>
        <b/>
        <sz val="11"/>
        <rFont val="Times New Roman"/>
        <family val="1"/>
        <charset val="204"/>
      </rPr>
      <t>Административное мероприятие 4.02</t>
    </r>
    <r>
      <rPr>
        <sz val="11"/>
        <rFont val="Times New Roman"/>
        <family val="1"/>
        <charset val="204"/>
      </rPr>
      <t xml:space="preserve"> 
«Организация и сбор заявок на ремонт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</si>
  <si>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принятых заявок»</t>
    </r>
  </si>
  <si>
    <r>
      <rPr>
        <b/>
        <sz val="11"/>
        <rFont val="Times New Roman"/>
        <family val="1"/>
        <charset val="204"/>
      </rPr>
      <t>Мероприятие 1.03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</si>
  <si>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приобретенных троллейбусов»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</si>
  <si>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приобретенных автобусов»</t>
    </r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</si>
  <si>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</si>
  <si>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</si>
  <si>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</si>
  <si>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</si>
  <si>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r>
      <rPr>
        <b/>
        <sz val="11"/>
        <rFont val="Times New Roman"/>
        <family val="1"/>
        <charset val="204"/>
      </rPr>
      <t>Мероприятие 1.04</t>
    </r>
    <r>
      <rPr>
        <sz val="11"/>
        <rFont val="Times New Roman"/>
        <family val="1"/>
        <charset val="204"/>
      </rPr>
      <t xml:space="preserve"> 
«Строительство сетей ливневой канализации на ул. Орджоникидзе (от пл. Терешковой до ул. Склизкова) (в т. ч. ПИР)» </t>
    </r>
  </si>
  <si>
    <r>
      <rPr>
        <b/>
        <sz val="11"/>
        <rFont val="Times New Roman"/>
        <family val="1"/>
        <charset val="204"/>
      </rPr>
      <t xml:space="preserve">Мероприятие 1.12
</t>
    </r>
    <r>
      <rPr>
        <sz val="11"/>
        <rFont val="Times New Roman"/>
        <family val="1"/>
        <charset val="204"/>
      </rPr>
      <t>«Изготовление проектно-сметной документации на реконструкцию Московского шоссе (въезд в город)»</t>
    </r>
  </si>
  <si>
    <t>тысяч руб.</t>
  </si>
  <si>
    <t>тысяч кв. м</t>
  </si>
  <si>
    <t>тысяч чел.</t>
  </si>
  <si>
    <t>Годы реализации программы</t>
  </si>
  <si>
    <r>
      <rPr>
        <b/>
        <sz val="11"/>
        <rFont val="Times New Roman"/>
        <family val="1"/>
        <charset val="204"/>
      </rPr>
      <t xml:space="preserve">Мероприятие 1.11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</si>
  <si>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</si>
  <si>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обследований путепровода»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</si>
  <si>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</si>
  <si>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</si>
  <si>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Мероприятие 1.13
</t>
    </r>
    <r>
      <rPr>
        <sz val="11"/>
        <rFont val="Times New Roman"/>
        <family val="1"/>
        <charset val="204"/>
      </rPr>
      <t>«Застройка микрорайона по ул. Луначарского в г. Твери (транспортная инфраструктура)»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</si>
  <si>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пуско-наладочных работ»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</si>
  <si>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приобретенных трамваев»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</si>
  <si>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 
«Ремонт и демонтаж трамвайных путей»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</si>
  <si>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ремонта трамвайных путей»</t>
    </r>
  </si>
  <si>
    <t>тысяч метров одиночного пути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</si>
  <si>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«Протяженность демонтажа трамвайных путей»</t>
    </r>
  </si>
  <si>
    <t>тысяч м3</t>
  </si>
  <si>
    <r>
      <rPr>
        <b/>
        <sz val="11"/>
        <rFont val="Times New Roman"/>
        <family val="1"/>
        <charset val="204"/>
      </rPr>
      <t>Мероприятие 1.08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 (по договорам лизинга)»</t>
    </r>
  </si>
  <si>
    <r>
      <rPr>
        <b/>
        <sz val="11"/>
        <rFont val="Times New Roman"/>
        <family val="1"/>
        <charset val="204"/>
      </rPr>
      <t xml:space="preserve">Показатель 1
</t>
    </r>
    <r>
      <rPr>
        <sz val="11"/>
        <rFont val="Times New Roman"/>
        <family val="1"/>
        <charset val="204"/>
      </rPr>
      <t>«Количество приобретенных трамваев»</t>
    </r>
  </si>
  <si>
    <r>
      <t xml:space="preserve">Цель 
 </t>
    </r>
    <r>
      <rPr>
        <sz val="11"/>
        <rFont val="Times New Roman"/>
        <family val="1"/>
        <charset val="204"/>
      </rPr>
      <t>«Создание условий для устойчивого функционирования транспортной системы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</si>
  <si>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</si>
  <si>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2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</si>
  <si>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</si>
  <si>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</si>
  <si>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</si>
  <si>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</si>
  <si>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</si>
  <si>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</si>
  <si>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</si>
  <si>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</si>
  <si>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</si>
  <si>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rPr>
        <b/>
        <sz val="11"/>
        <rFont val="Times New Roman"/>
        <family val="1"/>
        <charset val="204"/>
      </rPr>
      <t>Мероприятие 1.02
«</t>
    </r>
    <r>
      <rPr>
        <sz val="11"/>
        <rFont val="Times New Roman"/>
        <family val="1"/>
        <charset val="204"/>
      </rPr>
      <t>Реконструкция автодороги по ул. Оснабрюкская от Волоколамского шоссе до п. Мамулино в г. Твери (в т. ч. ПИР)»</t>
    </r>
  </si>
  <si>
    <r>
      <rPr>
        <b/>
        <sz val="11"/>
        <rFont val="Times New Roman"/>
        <family val="1"/>
        <charset val="204"/>
      </rPr>
      <t>Мероприятие 1.03
«</t>
    </r>
    <r>
      <rPr>
        <sz val="11"/>
        <rFont val="Times New Roman"/>
        <family val="1"/>
        <charset val="204"/>
      </rPr>
      <t>Строительство автодороги по ул. Луначарского на участке от пл. Конституции до ул. 2-я Красина в г. Твери (в т. ч. ПИР)»</t>
    </r>
  </si>
  <si>
    <r>
      <rPr>
        <b/>
        <sz val="11"/>
        <rFont val="Times New Roman"/>
        <family val="1"/>
        <charset val="204"/>
      </rPr>
      <t>Мероприятие 1.05</t>
    </r>
    <r>
      <rPr>
        <sz val="11"/>
        <rFont val="Times New Roman"/>
        <family val="1"/>
        <charset val="204"/>
      </rPr>
      <t xml:space="preserve"> 
«Строительство дождеприемных колодцев у дома № 14 по проспекту Победы (в т. ч. ПИР)» </t>
    </r>
  </si>
  <si>
    <r>
      <rPr>
        <b/>
        <sz val="11"/>
        <rFont val="Times New Roman"/>
        <family val="1"/>
        <charset val="204"/>
      </rPr>
      <t>Мероприятие 1.06</t>
    </r>
    <r>
      <rPr>
        <sz val="11"/>
        <rFont val="Times New Roman"/>
        <family val="1"/>
        <charset val="204"/>
      </rPr>
      <t xml:space="preserve"> 
«Автодорога по ул. С. Тюленина от ул. Красина до ул. Плеханова (в т.ч. ПИР)»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</si>
  <si>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</si>
  <si>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
«Автодорога по ул. Псковская (Оснабрюкская) от Октябрьского пр-та до Волоколамского шоссе»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</si>
  <si>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</si>
  <si>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</si>
  <si>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проектов ПСД на капитальный ремонт объектов УДС»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</si>
  <si>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</si>
  <si>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</si>
  <si>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</si>
  <si>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Заволжского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</si>
  <si>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Пролетарского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</si>
  <si>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</si>
  <si>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</si>
  <si>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</si>
  <si>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</si>
  <si>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</si>
  <si>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</si>
  <si>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</si>
  <si>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</si>
  <si>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</si>
  <si>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</si>
  <si>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</si>
  <si>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</si>
  <si>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</si>
  <si>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</si>
  <si>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«Замена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</si>
  <si>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</si>
  <si>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</si>
  <si>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прочих налогов, сборов и иных обязательных платежей (штрафы по постановлениям мировых судей)»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</si>
  <si>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штрафов по постановлениям мировых судей»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</si>
  <si>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дворовых территорий многоквартирных домов, проездов к дворовым территориям многоквартирных домов»</t>
    </r>
  </si>
  <si>
    <r>
      <rPr>
        <b/>
        <sz val="11"/>
        <rFont val="Times New Roman"/>
        <family val="1"/>
        <charset val="204"/>
      </rPr>
      <t>Мероприятие 4.01</t>
    </r>
    <r>
      <rPr>
        <sz val="11"/>
        <rFont val="Times New Roman"/>
        <family val="1"/>
        <charset val="204"/>
      </rPr>
      <t xml:space="preserve"> 
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</si>
  <si>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</si>
  <si>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</si>
  <si>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</si>
  <si>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</si>
  <si>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Центрального района»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</si>
  <si>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</si>
  <si>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перевезенных пассажиров муниципальным пассажирским транспортом»</t>
    </r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</si>
  <si>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по перевозке пассажиров электротранспортом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</si>
  <si>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</si>
  <si>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Мероприятие 1.02
</t>
    </r>
    <r>
      <rPr>
        <sz val="11"/>
        <rFont val="Times New Roman"/>
        <family val="1"/>
        <charset val="204"/>
      </rPr>
      <t xml:space="preserve"> «Предоставление субсидий юридическим лицам, оказывающим услуги по перевозке пассажиров на регулярных автобусных маршрутах города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</si>
  <si>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</si>
  <si>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1.04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</si>
  <si>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</si>
  <si>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заседаний комиссии»</t>
    </r>
  </si>
  <si>
    <r>
      <rPr>
        <b/>
        <sz val="11"/>
        <rFont val="Times New Roman"/>
        <family val="1"/>
        <charset val="204"/>
      </rPr>
      <t>Административное мероприятие 1.07</t>
    </r>
    <r>
      <rPr>
        <sz val="11"/>
        <rFont val="Times New Roman"/>
        <family val="1"/>
        <charset val="204"/>
      </rPr>
      <t xml:space="preserve"> 
«Участие в операции «Автобус» совместно с ГИБДД»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</si>
  <si>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проверок»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</si>
  <si>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</si>
  <si>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</si>
  <si>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>1.01</t>
    </r>
    <r>
      <rPr>
        <sz val="11"/>
        <rFont val="Times New Roman"/>
        <family val="1"/>
        <charset val="204"/>
      </rPr>
      <t xml:space="preserve"> «Руководство и управление в сфере установленных функций»</t>
    </r>
  </si>
  <si>
    <r>
      <rPr>
        <b/>
        <sz val="11"/>
        <rFont val="Times New Roman"/>
        <family val="1"/>
        <charset val="204"/>
      </rPr>
      <t xml:space="preserve">1.02 </t>
    </r>
    <r>
      <rPr>
        <sz val="11"/>
        <rFont val="Times New Roman"/>
        <family val="1"/>
        <charset val="204"/>
      </rPr>
      <t>«Осуществление органами местного самоуправления (ответственным исполнителем) государственных полномочий Тверской области по организации транспортного обслуживания населения автомобильным транспортом в межмуниципальном и пригородном сообщении Тверской области (межбюджетные трансферты)»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</si>
  <si>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«Выдача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</si>
  <si>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 на право производства земляных работ»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</si>
  <si>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«Разработка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</si>
  <si>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разработанных проектов нормативных правовых актов администрации города Твери по вопросам, относящимся к сфере ведения ответственного исполнителя»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</si>
  <si>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«Подготовка конкурсной документации и проведение конкурсных процедур в рамках действующего законодательства»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</si>
  <si>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торгов на право заключения муниципальных контрактов»</t>
    </r>
  </si>
  <si>
    <r>
      <rPr>
        <b/>
        <sz val="11"/>
        <rFont val="Times New Roman"/>
        <family val="1"/>
        <charset val="204"/>
      </rPr>
      <t>Административное мероприятие 2.04</t>
    </r>
    <r>
      <rPr>
        <sz val="11"/>
        <rFont val="Times New Roman"/>
        <family val="1"/>
        <charset val="204"/>
      </rPr>
      <t xml:space="preserve"> 
«Организация и ведение бухгалтерского учета»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</si>
  <si>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отчетов, представляемых департаментом в налоговые органы, во внебюджетные фонды, Росприроднадзор, Тверьстат и департамент финансов администрации города Твери»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</si>
  <si>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«Доля исполненных муниципальных контрактов (договоров) в общем количестве заключенных муниципальных контрактов (договоров)»</t>
    </r>
  </si>
  <si>
    <r>
      <rPr>
        <b/>
        <sz val="11"/>
        <rFont val="Times New Roman"/>
        <family val="1"/>
        <charset val="204"/>
      </rPr>
      <t>Административное мероприятие 2.05</t>
    </r>
    <r>
      <rPr>
        <sz val="11"/>
        <rFont val="Times New Roman"/>
        <family val="1"/>
        <charset val="204"/>
      </rPr>
      <t xml:space="preserve"> 
«Обеспечение бесперебойной работы используемой департаментом вычислительной и оргтехники»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</si>
  <si>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профилактических мероприятий и ремонтов»</t>
    </r>
  </si>
  <si>
    <r>
      <rPr>
        <b/>
        <sz val="11"/>
        <rFont val="Times New Roman"/>
        <family val="1"/>
        <charset val="204"/>
      </rPr>
      <t>Административное мероприятие 2.06</t>
    </r>
    <r>
      <rPr>
        <sz val="11"/>
        <rFont val="Times New Roman"/>
        <family val="1"/>
        <charset val="204"/>
      </rPr>
      <t xml:space="preserve"> 
«Проведение плановых проверок в подведомственном казенном учреждении»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</si>
  <si>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проверок»</t>
    </r>
  </si>
  <si>
    <r>
      <rPr>
        <b/>
        <sz val="11"/>
        <rFont val="Times New Roman"/>
        <family val="1"/>
        <charset val="204"/>
      </rPr>
      <t>Административное мероприятие 2.07</t>
    </r>
    <r>
      <rPr>
        <sz val="11"/>
        <rFont val="Times New Roman"/>
        <family val="1"/>
        <charset val="204"/>
      </rPr>
      <t xml:space="preserve"> 
«Организация и проведение заседаний по определению эффективности деятельности муниципальных предприятий»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</si>
  <si>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 
«Количество проведенных заседаний комиссий»</t>
    </r>
  </si>
  <si>
    <r>
      <rPr>
        <b/>
        <sz val="11"/>
        <rFont val="Times New Roman"/>
        <family val="1"/>
        <charset val="204"/>
      </rPr>
      <t>Административное мероприятие 2.08</t>
    </r>
    <r>
      <rPr>
        <sz val="11"/>
        <rFont val="Times New Roman"/>
        <family val="1"/>
        <charset val="204"/>
      </rPr>
      <t xml:space="preserve"> 
«Обеспечение работы городской комиссии по безопасности дорожного движения»</t>
    </r>
  </si>
  <si>
    <t>код исполнителя программы</t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</si>
  <si>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</si>
  <si>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>Мероприятие 1.10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регулярных перевозок по муниципальным маршрутам регулярных перевозок транспортом общего пользования на территории города Твери по регулируемым тарифам»</t>
    </r>
  </si>
  <si>
    <t>тысяч кв.м</t>
  </si>
  <si>
    <t>П</t>
  </si>
  <si>
    <r>
      <t xml:space="preserve">Показатель 2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</si>
  <si>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t>S</t>
  </si>
  <si>
    <t>H</t>
  </si>
  <si>
    <r>
      <rPr>
        <b/>
        <sz val="11"/>
        <rFont val="Times New Roman"/>
        <family val="1"/>
        <charset val="204"/>
      </rPr>
      <t>Мероприятие 4.03</t>
    </r>
    <r>
      <rPr>
        <sz val="11"/>
        <rFont val="Times New Roman"/>
        <family val="1"/>
        <charset val="204"/>
      </rPr>
      <t xml:space="preserve"> 
«Ремонт дворовой территории многоквартирного дома по адресу: Волоколамский проспект, дом 3 в городе Тверь»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</si>
  <si>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дворовой территории»</t>
    </r>
  </si>
  <si>
    <r>
      <rPr>
        <b/>
        <sz val="11"/>
        <rFont val="Times New Roman"/>
        <family val="1"/>
        <charset val="204"/>
      </rPr>
      <t>Мероприятие 4.04</t>
    </r>
    <r>
      <rPr>
        <sz val="11"/>
        <rFont val="Times New Roman"/>
        <family val="1"/>
        <charset val="204"/>
      </rPr>
      <t xml:space="preserve"> 
«Расширение парковочного кармана по адресу: г. Тверь, пос. Химинститута, д.10»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</si>
  <si>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парковочного кармана»</t>
    </r>
  </si>
  <si>
    <r>
      <rPr>
        <b/>
        <sz val="11"/>
        <rFont val="Times New Roman"/>
        <family val="1"/>
        <charset val="204"/>
      </rPr>
      <t>Мероприятие 4.05</t>
    </r>
    <r>
      <rPr>
        <sz val="11"/>
        <rFont val="Times New Roman"/>
        <family val="1"/>
        <charset val="204"/>
      </rPr>
      <t xml:space="preserve"> 
«Устройство парковочных мест у жилого дома № 7 по пер. Смоленский г. Твери»</t>
    </r>
  </si>
  <si>
    <t xml:space="preserve"> кв. м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</si>
  <si>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парковочных мест»</t>
    </r>
  </si>
  <si>
    <t xml:space="preserve"> </t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</si>
  <si>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 
«Устройство и ремонт остановочных комплексов»</t>
    </r>
  </si>
  <si>
    <r>
      <t xml:space="preserve"> Мероприятие 4.01 
</t>
    </r>
    <r>
      <rPr>
        <sz val="11"/>
        <rFont val="Times New Roman"/>
        <family val="1"/>
        <charset val="204"/>
      </rPr>
      <t>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</si>
  <si>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t>«Приложение № 1</t>
  </si>
  <si>
    <r>
      <rPr>
        <b/>
        <sz val="11"/>
        <rFont val="Times New Roman"/>
        <family val="1"/>
        <charset val="204"/>
      </rPr>
      <t>Административное мероприятие 1.05</t>
    </r>
    <r>
      <rPr>
        <sz val="11"/>
        <rFont val="Times New Roman"/>
        <family val="1"/>
        <charset val="204"/>
      </rPr>
      <t xml:space="preserve"> 
«Координация деятельности перевозчиков, осуществляющих регулярные перевозки пассажиров и багажа автомобильным транспортом по муниципальным маршрутам регулярных перевозок и по межмуниципальным маршрутам регулярных перевозок, государственные полномочия по которым переданы администрации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</si>
  <si>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проверок по соблюдению действующего расписания при осуществлении регулярных перевозок пассажиров и багажа по маршрутам регулярных перевозок»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</si>
  <si>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</si>
  <si>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</si>
  <si>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</si>
  <si>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</si>
  <si>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</si>
  <si>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</si>
  <si>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Мероприятие 3.06</t>
    </r>
    <r>
      <rPr>
        <sz val="11"/>
        <rFont val="Times New Roman"/>
        <family val="1"/>
        <charset val="204"/>
      </rPr>
      <t xml:space="preserve"> 
«Субсидия муниципальному унитарному предприятию г. Твери «Жилищно-эксплуатационный комплекс» в соответствии со статьей 14 Федерального закона от 14.11.2002 № 161-ФЗ «О государственных и муниципальных унитарных предприятиях»</t>
    </r>
  </si>
  <si>
    <t>к муниципальной программе города Твери</t>
  </si>
  <si>
    <t>M</t>
  </si>
  <si>
    <t>Н</t>
  </si>
  <si>
    <t>R</t>
  </si>
  <si>
    <t>О</t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</si>
  <si>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</si>
  <si>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</si>
  <si>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</si>
  <si>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t>N</t>
  </si>
  <si>
    <t>O</t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</si>
  <si>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</si>
  <si>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4.07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1-й пер. Красной Слободы, дом 3»</t>
    </r>
  </si>
  <si>
    <r>
      <rPr>
        <b/>
        <sz val="11"/>
        <rFont val="Times New Roman"/>
        <family val="1"/>
        <charset val="204"/>
      </rPr>
      <t>Мероприятие 4.08</t>
    </r>
    <r>
      <rPr>
        <sz val="11"/>
        <rFont val="Times New Roman"/>
        <family val="1"/>
        <charset val="204"/>
      </rPr>
      <t xml:space="preserve"> 
«Парковка для автомобилей по адресу: г. Тверь, пер. 1-ый Красной Слободы, дом 7/1»</t>
    </r>
  </si>
  <si>
    <r>
      <rPr>
        <b/>
        <sz val="11"/>
        <rFont val="Times New Roman"/>
        <family val="1"/>
        <charset val="204"/>
      </rPr>
      <t>Мероприятие 4.09</t>
    </r>
    <r>
      <rPr>
        <sz val="11"/>
        <rFont val="Times New Roman"/>
        <family val="1"/>
        <charset val="204"/>
      </rPr>
      <t xml:space="preserve"> 
«Ремонт дороги по адресу: г. Тверь, 3-я улица Пухальского»</t>
    </r>
  </si>
  <si>
    <r>
      <rPr>
        <b/>
        <sz val="11"/>
        <rFont val="Times New Roman"/>
        <family val="1"/>
        <charset val="204"/>
      </rPr>
      <t>Мероприятие 4.10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Евгения Пичугина, д. 56»</t>
    </r>
  </si>
  <si>
    <r>
      <rPr>
        <b/>
        <sz val="11"/>
        <rFont val="Times New Roman"/>
        <family val="1"/>
        <charset val="204"/>
      </rPr>
      <t>Мероприятие 4.11</t>
    </r>
    <r>
      <rPr>
        <sz val="11"/>
        <rFont val="Times New Roman"/>
        <family val="1"/>
        <charset val="204"/>
      </rPr>
      <t xml:space="preserve"> 
«Обустройство парковки на придомовой территории дома № 22 корп. 1 по ул. Громова в г. Твери»</t>
    </r>
  </si>
  <si>
    <r>
      <rPr>
        <b/>
        <sz val="11"/>
        <rFont val="Times New Roman"/>
        <family val="1"/>
        <charset val="204"/>
      </rPr>
      <t>Мероприятие 4.12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Бобкова, д. 26 кор. 1»</t>
    </r>
  </si>
  <si>
    <r>
      <rPr>
        <b/>
        <sz val="11"/>
        <rFont val="Times New Roman"/>
        <family val="1"/>
        <charset val="204"/>
      </rPr>
      <t>Мероприятие 4.13</t>
    </r>
    <r>
      <rPr>
        <sz val="11"/>
        <rFont val="Times New Roman"/>
        <family val="1"/>
        <charset val="204"/>
      </rPr>
      <t xml:space="preserve"> 
«Благоустройство дворовых территорий многоквартирного дома по адресу: пос. Химинститута д. 33 в городе Твери»</t>
    </r>
  </si>
  <si>
    <r>
      <rPr>
        <b/>
        <sz val="11"/>
        <rFont val="Times New Roman"/>
        <family val="1"/>
        <charset val="204"/>
      </rPr>
      <t>Мероприятие 4.14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Химинститут, д. 50 в городе Твери (1 этап)»</t>
    </r>
  </si>
  <si>
    <r>
      <rPr>
        <b/>
        <sz val="11"/>
        <rFont val="Times New Roman"/>
        <family val="1"/>
        <charset val="204"/>
      </rPr>
      <t>Мероприятие 4.15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Химинститута, д. 50 в городе Твери (2 этап)»</t>
    </r>
  </si>
  <si>
    <r>
      <rPr>
        <b/>
        <sz val="11"/>
        <rFont val="Times New Roman"/>
        <family val="1"/>
        <charset val="204"/>
      </rPr>
      <t>Мероприятие 4.16</t>
    </r>
    <r>
      <rPr>
        <sz val="11"/>
        <rFont val="Times New Roman"/>
        <family val="1"/>
        <charset val="204"/>
      </rPr>
      <t xml:space="preserve"> 
«Установка металлического ограждения вдоль тротуара по адресу: г. Тверь, ул. Можайского, д. 69»</t>
    </r>
  </si>
  <si>
    <r>
      <rPr>
        <b/>
        <sz val="11"/>
        <rFont val="Times New Roman"/>
        <family val="1"/>
        <charset val="204"/>
      </rPr>
      <t>Мероприятие 4.17</t>
    </r>
    <r>
      <rPr>
        <sz val="11"/>
        <rFont val="Times New Roman"/>
        <family val="1"/>
        <charset val="204"/>
      </rPr>
      <t xml:space="preserve">
«Благоустройство дворовой территории многоквартирного дома по адресу: ул. Королёва, дом 22,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</si>
  <si>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«Установка ограждений»</t>
    </r>
  </si>
  <si>
    <r>
      <rPr>
        <b/>
        <sz val="11"/>
        <rFont val="Times New Roman"/>
        <family val="1"/>
        <charset val="204"/>
      </rPr>
      <t>Мероприятие 4.18</t>
    </r>
    <r>
      <rPr>
        <sz val="11"/>
        <rFont val="Times New Roman"/>
        <family val="1"/>
        <charset val="204"/>
      </rPr>
      <t xml:space="preserve"> 
«Устройство асфальтобетонного покрытия площадки для размещения легкового автотранспорта по адресу: г. Тверь, пр-т Чайковского, дом 6, корпус 2»</t>
    </r>
  </si>
  <si>
    <r>
      <rPr>
        <b/>
        <sz val="11"/>
        <rFont val="Times New Roman"/>
        <family val="1"/>
        <charset val="204"/>
      </rPr>
      <t>Мероприятие 4.19</t>
    </r>
    <r>
      <rPr>
        <sz val="11"/>
        <rFont val="Times New Roman"/>
        <family val="1"/>
        <charset val="204"/>
      </rPr>
      <t xml:space="preserve"> 
«Обустройство площадки для временного размещения легкового автотранспорта на придомовой территории МКД № 37 пр. Чайковского г. Твери»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</si>
  <si>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«Площадь парковочных мест»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</si>
  <si>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</si>
  <si>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Мероприятие 1.14
</t>
    </r>
    <r>
      <rPr>
        <sz val="11"/>
        <rFont val="Times New Roman"/>
        <family val="1"/>
        <charset val="204"/>
      </rPr>
      <t>«Реконструкция Московского шоссе (въезд в город). Пусковой комплекс №1»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</si>
  <si>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«Общее количество остановочных комплексов, приведенных в нормативное состояние»</t>
    </r>
  </si>
  <si>
    <r>
      <t xml:space="preserve">Показатель 1
</t>
    </r>
    <r>
      <rPr>
        <sz val="11"/>
        <rFont val="Times New Roman"/>
        <family val="1"/>
        <charset val="204"/>
      </rPr>
      <t>«Наличие положительного сводного заключения о проведении публичного технологического аудита»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</si>
  <si>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</si>
  <si>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новых остановочных комплексов»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</si>
  <si>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«Количество отремонтированных остановочных комплексов»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</si>
  <si>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финансовой аренде (лизингу) трамваев»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</si>
  <si>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реконструированного искусственного сооружения с подходами»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</si>
  <si>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</si>
  <si>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t xml:space="preserve">Показатель 4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</si>
  <si>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t xml:space="preserve">Показатель 5 
</t>
    </r>
    <r>
      <rPr>
        <sz val="11"/>
        <rFont val="Times New Roman"/>
        <family val="1"/>
        <charset val="204"/>
      </rPr>
      <t>«Общая площадь построенного мостового сооружения»</t>
    </r>
  </si>
  <si>
    <r>
      <t xml:space="preserve">Показатель 2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</si>
  <si>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rPr>
        <b/>
        <sz val="11"/>
        <rFont val="Times New Roman"/>
        <family val="1"/>
        <charset val="204"/>
      </rPr>
      <t xml:space="preserve">Мероприятие 1.08
</t>
    </r>
    <r>
      <rPr>
        <sz val="11"/>
        <rFont val="Times New Roman"/>
        <family val="1"/>
        <charset val="204"/>
      </rPr>
      <t>«Автодорога по ул. Бортниковская (в т. ч. ПИР)»</t>
    </r>
  </si>
  <si>
    <t>М</t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</si>
  <si>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 
«Приобретение, установка и проведение пусконаладочных работ комплексов фотовидеофиксации на улично-дорожной сети г.Твери»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</si>
  <si>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комплексов фотовидеофиксации»</t>
    </r>
  </si>
  <si>
    <r>
      <t xml:space="preserve">Ответственный исполнитель муниципальной программы города Твери: </t>
    </r>
    <r>
      <rPr>
        <u/>
        <sz val="12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</si>
  <si>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r>
      <t xml:space="preserve">Показатель 6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</si>
  <si>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автомобильных дорог общего пользования местного значения и тротуаров»)</t>
    </r>
  </si>
  <si>
    <t>А</t>
  </si>
  <si>
    <r>
      <t xml:space="preserve">Показатель 2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</si>
  <si>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</si>
  <si>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</si>
  <si>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</si>
  <si>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Мероприятие 1.16
</t>
    </r>
    <r>
      <rPr>
        <sz val="11"/>
        <rFont val="Times New Roman"/>
        <family val="1"/>
        <charset val="204"/>
      </rPr>
      <t>«Реконструкция автомобильной дороги Бежецкое шоссе на участке от Затверецкого бульвара до ул. Богородицерождественская (в т.ч.ПИР)»</t>
    </r>
  </si>
  <si>
    <r>
      <rPr>
        <b/>
        <sz val="11"/>
        <rFont val="Times New Roman"/>
        <family val="1"/>
        <charset val="204"/>
      </rPr>
      <t xml:space="preserve">Показатель 6 </t>
    </r>
    <r>
      <rPr>
        <sz val="11"/>
        <rFont val="Times New Roman"/>
        <family val="1"/>
        <charset val="204"/>
      </rPr>
      <t xml:space="preserve">
«Замена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</si>
  <si>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</si>
  <si>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</si>
  <si>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9 </t>
    </r>
    <r>
      <rPr>
        <sz val="11"/>
        <rFont val="Times New Roman"/>
        <family val="1"/>
        <charset val="204"/>
      </rPr>
      <t xml:space="preserve">
«Замена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</si>
  <si>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10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</si>
  <si>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t xml:space="preserve">Мероприятие 1.20 
</t>
    </r>
    <r>
      <rPr>
        <sz val="11"/>
        <rFont val="Times New Roman"/>
        <family val="1"/>
        <charset val="204"/>
      </rPr>
      <t xml:space="preserve">«Реконструкция автодороги Бежецкое шоссе на участке от  ул. Богородицерождественская до границы города Твери (в т.ч. ПИР)» </t>
    </r>
  </si>
  <si>
    <t>Б</t>
  </si>
  <si>
    <t>В</t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</si>
  <si>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 протяженность отремонтированных автомобильных дорог, включая тротуары»</t>
    </r>
  </si>
  <si>
    <t>Начальник департамента дорожного хозяйства, благоустройства и транспорта администрации города Твери                                                                                                                                                   С.В. Романов</t>
  </si>
  <si>
    <r>
      <t xml:space="preserve">Показатель 3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</si>
  <si>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t xml:space="preserve">Показатель 4 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</si>
  <si>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>Показатель 2 
«</t>
    </r>
    <r>
      <rPr>
        <sz val="11"/>
        <rFont val="Times New Roman"/>
        <family val="1"/>
        <charset val="204"/>
      </rPr>
      <t>Количество комплектов разработанных инженерных изысканий»</t>
    </r>
  </si>
  <si>
    <r>
      <t xml:space="preserve">Показатель 3
</t>
    </r>
    <r>
      <rPr>
        <sz val="11"/>
        <rFont val="Times New Roman"/>
        <family val="1"/>
        <charset val="204"/>
      </rPr>
      <t>«Протяженность построенных дорог»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</si>
  <si>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</si>
  <si>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и качественные автомобильные дороги»</t>
    </r>
  </si>
  <si>
    <t>Д</t>
  </si>
  <si>
    <r>
      <rPr>
        <b/>
        <sz val="11"/>
        <rFont val="Times New Roman"/>
        <family val="1"/>
        <charset val="204"/>
      </rPr>
      <t>Административное мероприятие 1.06</t>
    </r>
    <r>
      <rPr>
        <sz val="11"/>
        <rFont val="Times New Roman"/>
        <family val="1"/>
        <charset val="204"/>
      </rPr>
      <t xml:space="preserve"> 
«Участие в работе комиссии по аттестации руководителей, сотрудников автотранспортных предприятий, Центрального МУГАДН»</t>
    </r>
  </si>
  <si>
    <r>
      <t xml:space="preserve">Показатель 6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</si>
  <si>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«Общее количество приобретенного подвижного транспорта»</t>
    </r>
  </si>
  <si>
    <t>И</t>
  </si>
  <si>
    <t>К</t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</si>
  <si>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(ПИР)»)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</si>
  <si>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(СМР)»)</t>
    </r>
  </si>
  <si>
    <t>Ж</t>
  </si>
  <si>
    <r>
      <rPr>
        <b/>
        <sz val="11"/>
        <rFont val="Times New Roman"/>
        <family val="1"/>
        <charset val="204"/>
      </rPr>
      <t xml:space="preserve">Мероприятие 1.15
</t>
    </r>
    <r>
      <rPr>
        <sz val="11"/>
        <rFont val="Times New Roman"/>
        <family val="1"/>
        <charset val="204"/>
      </rPr>
      <t>«Проезд от Краснофлотской набережной к гребной базе ГБУ ДО «СДЮСШОР по видам гребли имени олимпийской чемпионки Антонины Серединой» (в т.ч. ПИР)»</t>
    </r>
  </si>
  <si>
    <r>
      <t xml:space="preserve">Мероприятие 1.18 
</t>
    </r>
    <r>
      <rPr>
        <sz val="11"/>
        <rFont val="Times New Roman"/>
        <family val="1"/>
        <charset val="204"/>
      </rPr>
      <t>«Реконструкция Московского шоссе (въезд в город). Пусковые комплексы № 2, 3, 4 (в т.ч.ПИР)»</t>
    </r>
  </si>
  <si>
    <r>
      <t xml:space="preserve">Мероприятие 1.19 
</t>
    </r>
    <r>
      <rPr>
        <sz val="11"/>
        <rFont val="Times New Roman"/>
        <family val="1"/>
        <charset val="204"/>
      </rPr>
      <t xml:space="preserve">«Реконструкция автодороги Бурашевское шоссе на участке от  путепровода через Октябрьскую железную дорогу до автодороги М-10 (в т.ч.ПИР)» 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</si>
  <si>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  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</si>
  <si>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</si>
  <si>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проезда вдоль д.20 по Двору Пролетарки до ул. Большевиков в Пролетарском районе города Твери»)</t>
    </r>
  </si>
  <si>
    <t>».</t>
  </si>
  <si>
    <r>
      <t xml:space="preserve">Мероприятие 1.17 
</t>
    </r>
    <r>
      <rPr>
        <sz val="11"/>
        <rFont val="Times New Roman"/>
        <family val="1"/>
        <charset val="204"/>
      </rPr>
      <t>«Реконструкция улицы Жигарева  на участке от Смоленского пер. до ул. А. Дементьева (в т.ч.ПИР)»</t>
    </r>
  </si>
  <si>
    <t>Приложение 1 
к постановлению Администрации города Твери
от «22» мая   2019 №  531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</si>
</sst>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3" fontId="4" fillId="5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4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vertical="center" wrapText="1"/>
    </xf>
    <xf numFmtId="49" fontId="7" fillId="3" borderId="0" xfId="0" applyNumberFormat="1" applyFont="1" applyFill="1" applyAlignment="1">
      <alignment vertical="center" wrapText="1"/>
    </xf>
    <xf numFmtId="49" fontId="1" fillId="3" borderId="0" xfId="0" applyNumberFormat="1" applyFont="1" applyFill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164" fontId="3" fillId="7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 wrapText="1"/>
    </xf>
    <xf numFmtId="3" fontId="3" fillId="7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Fill="1" applyAlignment="1">
      <alignment vertical="center" wrapText="1"/>
    </xf>
    <xf numFmtId="3" fontId="4" fillId="7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6" fillId="3" borderId="0" xfId="0" applyNumberFormat="1" applyFont="1" applyFill="1" applyAlignment="1">
      <alignment vertical="center" wrapText="1"/>
    </xf>
    <xf numFmtId="49" fontId="8" fillId="3" borderId="0" xfId="0" applyNumberFormat="1" applyFont="1" applyFill="1" applyAlignment="1">
      <alignment vertical="center" wrapText="1"/>
    </xf>
    <xf numFmtId="0" fontId="8" fillId="3" borderId="0" xfId="0" applyFont="1" applyFill="1" applyAlignment="1">
      <alignment vertical="center" wrapText="1"/>
    </xf>
    <xf numFmtId="49" fontId="9" fillId="3" borderId="0" xfId="0" applyNumberFormat="1" applyFont="1" applyFill="1" applyAlignment="1">
      <alignment vertical="center" wrapText="1"/>
    </xf>
    <xf numFmtId="0" fontId="9" fillId="3" borderId="0" xfId="0" applyFont="1" applyFill="1" applyAlignment="1">
      <alignment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49" fontId="7" fillId="3" borderId="0" xfId="0" applyNumberFormat="1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164" fontId="14" fillId="5" borderId="1" xfId="0" applyNumberFormat="1" applyFont="1" applyFill="1" applyBorder="1" applyAlignment="1">
      <alignment horizontal="center" vertical="center" wrapText="1"/>
    </xf>
    <xf numFmtId="164" fontId="14" fillId="7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3" fontId="13" fillId="7" borderId="1" xfId="0" applyNumberFormat="1" applyFont="1" applyFill="1" applyBorder="1" applyAlignment="1">
      <alignment horizontal="center" vertical="center" wrapText="1"/>
    </xf>
    <xf numFmtId="1" fontId="13" fillId="3" borderId="1" xfId="0" applyNumberFormat="1" applyFont="1" applyFill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10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07"/>
  <sheetViews>
    <sheetView tabSelected="1" view="pageBreakPreview" zoomScale="90" zoomScaleNormal="90" zoomScaleSheetLayoutView="90" zoomScalePageLayoutView="80" workbookViewId="0">
      <selection activeCell="V1" sqref="V1:AA1"/>
    </sheetView>
  </sheetViews>
  <sheetFormatPr defaultColWidth="8.7109375" defaultRowHeight="15" outlineLevelCol="1" x14ac:dyDescent="0.25"/>
  <cols>
    <col min="1" max="16" width="2.28515625" style="67" customWidth="1"/>
    <col min="17" max="17" width="3.28515625" style="67" customWidth="1"/>
    <col min="18" max="18" width="76.28515625" style="23" customWidth="1"/>
    <col min="19" max="19" width="8.5703125" style="23" customWidth="1"/>
    <col min="20" max="20" width="12" style="67" customWidth="1"/>
    <col min="21" max="21" width="11.28515625" style="67" customWidth="1"/>
    <col min="22" max="22" width="11.7109375" style="67" customWidth="1"/>
    <col min="23" max="23" width="12.28515625" style="90" customWidth="1"/>
    <col min="24" max="24" width="11.42578125" style="67" customWidth="1"/>
    <col min="25" max="25" width="11.7109375" style="67" customWidth="1"/>
    <col min="26" max="26" width="12.28515625" style="66" bestFit="1" customWidth="1"/>
    <col min="27" max="27" width="11.28515625" style="67" customWidth="1"/>
    <col min="28" max="28" width="25.7109375" style="41" customWidth="1" outlineLevel="1"/>
    <col min="29" max="29" width="25" style="41" customWidth="1" outlineLevel="1"/>
    <col min="30" max="30" width="26.140625" style="41" customWidth="1"/>
    <col min="31" max="32" width="8.7109375" style="1"/>
    <col min="33" max="16384" width="8.7109375" style="43"/>
  </cols>
  <sheetData>
    <row r="1" spans="1:32" ht="45" customHeight="1" x14ac:dyDescent="0.25">
      <c r="V1" s="106" t="s">
        <v>268</v>
      </c>
      <c r="W1" s="106"/>
      <c r="X1" s="106"/>
      <c r="Y1" s="106"/>
      <c r="Z1" s="106"/>
      <c r="AA1" s="106"/>
    </row>
    <row r="2" spans="1:32" ht="13.15" customHeight="1" x14ac:dyDescent="0.25">
      <c r="A2" s="106" t="s">
        <v>173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</row>
    <row r="3" spans="1:32" x14ac:dyDescent="0.25">
      <c r="A3" s="106" t="s">
        <v>183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</row>
    <row r="4" spans="1:32" ht="13.15" customHeight="1" x14ac:dyDescent="0.25">
      <c r="A4" s="106" t="s">
        <v>38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</row>
    <row r="5" spans="1:32" ht="13.15" customHeight="1" x14ac:dyDescent="0.25">
      <c r="R5" s="84"/>
      <c r="S5" s="84"/>
      <c r="T5" s="84"/>
      <c r="U5" s="84"/>
      <c r="V5" s="84"/>
      <c r="W5" s="89"/>
      <c r="X5" s="84"/>
      <c r="Y5" s="84"/>
      <c r="Z5" s="84"/>
      <c r="AA5" s="86"/>
    </row>
    <row r="6" spans="1:32" ht="19.149999999999999" customHeight="1" x14ac:dyDescent="0.25">
      <c r="A6" s="107" t="s">
        <v>10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</row>
    <row r="7" spans="1:32" ht="16.149999999999999" customHeight="1" x14ac:dyDescent="0.25">
      <c r="A7" s="107" t="s">
        <v>38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</row>
    <row r="8" spans="1:32" ht="24" customHeight="1" x14ac:dyDescent="0.25">
      <c r="A8" s="116" t="s">
        <v>226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</row>
    <row r="9" spans="1:32" x14ac:dyDescent="0.25">
      <c r="T9" s="24"/>
      <c r="U9" s="24"/>
    </row>
    <row r="10" spans="1:32" s="44" customFormat="1" x14ac:dyDescent="0.25">
      <c r="A10" s="114" t="s">
        <v>16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 t="s">
        <v>11</v>
      </c>
      <c r="S10" s="114" t="s">
        <v>12</v>
      </c>
      <c r="T10" s="114" t="s">
        <v>56</v>
      </c>
      <c r="U10" s="114"/>
      <c r="V10" s="114"/>
      <c r="W10" s="114"/>
      <c r="X10" s="114"/>
      <c r="Y10" s="114"/>
      <c r="Z10" s="114" t="s">
        <v>8</v>
      </c>
      <c r="AA10" s="115"/>
      <c r="AB10" s="69"/>
      <c r="AC10" s="69"/>
      <c r="AD10" s="69"/>
      <c r="AE10" s="68"/>
      <c r="AF10" s="68"/>
    </row>
    <row r="11" spans="1:32" s="44" customFormat="1" ht="37.9" customHeight="1" x14ac:dyDescent="0.25">
      <c r="A11" s="113" t="s">
        <v>155</v>
      </c>
      <c r="B11" s="113"/>
      <c r="C11" s="113"/>
      <c r="D11" s="113" t="s">
        <v>0</v>
      </c>
      <c r="E11" s="113"/>
      <c r="F11" s="113" t="s">
        <v>20</v>
      </c>
      <c r="G11" s="113"/>
      <c r="H11" s="113" t="s">
        <v>21</v>
      </c>
      <c r="I11" s="113"/>
      <c r="J11" s="113"/>
      <c r="K11" s="113"/>
      <c r="L11" s="113"/>
      <c r="M11" s="113"/>
      <c r="N11" s="113"/>
      <c r="O11" s="113"/>
      <c r="P11" s="113"/>
      <c r="Q11" s="113"/>
      <c r="R11" s="115"/>
      <c r="S11" s="115"/>
      <c r="T11" s="85">
        <v>2015</v>
      </c>
      <c r="U11" s="85">
        <v>2016</v>
      </c>
      <c r="V11" s="85">
        <v>2017</v>
      </c>
      <c r="W11" s="88">
        <v>2018</v>
      </c>
      <c r="X11" s="85">
        <v>2019</v>
      </c>
      <c r="Y11" s="85">
        <v>2020</v>
      </c>
      <c r="Z11" s="85" t="s">
        <v>9</v>
      </c>
      <c r="AA11" s="87" t="s">
        <v>50</v>
      </c>
      <c r="AB11" s="69"/>
      <c r="AC11" s="69"/>
      <c r="AD11" s="69"/>
      <c r="AE11" s="68"/>
      <c r="AF11" s="68"/>
    </row>
    <row r="12" spans="1:32" s="45" customFormat="1" ht="11.25" x14ac:dyDescent="0.25">
      <c r="A12" s="34">
        <v>1</v>
      </c>
      <c r="B12" s="34">
        <v>2</v>
      </c>
      <c r="C12" s="34">
        <v>3</v>
      </c>
      <c r="D12" s="34">
        <v>4</v>
      </c>
      <c r="E12" s="34">
        <v>5</v>
      </c>
      <c r="F12" s="34">
        <v>6</v>
      </c>
      <c r="G12" s="34">
        <v>7</v>
      </c>
      <c r="H12" s="34">
        <v>8</v>
      </c>
      <c r="I12" s="34">
        <v>9</v>
      </c>
      <c r="J12" s="34">
        <v>10</v>
      </c>
      <c r="K12" s="34">
        <v>11</v>
      </c>
      <c r="L12" s="34">
        <v>12</v>
      </c>
      <c r="M12" s="34">
        <v>13</v>
      </c>
      <c r="N12" s="34">
        <v>14</v>
      </c>
      <c r="O12" s="34">
        <v>15</v>
      </c>
      <c r="P12" s="34">
        <v>16</v>
      </c>
      <c r="Q12" s="34">
        <v>17</v>
      </c>
      <c r="R12" s="34">
        <v>18</v>
      </c>
      <c r="S12" s="34">
        <v>19</v>
      </c>
      <c r="T12" s="34">
        <v>20</v>
      </c>
      <c r="U12" s="34">
        <v>21</v>
      </c>
      <c r="V12" s="34">
        <v>22</v>
      </c>
      <c r="W12" s="34">
        <v>23</v>
      </c>
      <c r="X12" s="34">
        <v>24</v>
      </c>
      <c r="Y12" s="34">
        <v>25</v>
      </c>
      <c r="Z12" s="34">
        <v>26</v>
      </c>
      <c r="AA12" s="34">
        <v>27</v>
      </c>
      <c r="AB12" s="70"/>
      <c r="AC12" s="70"/>
      <c r="AD12" s="70"/>
      <c r="AE12" s="71"/>
      <c r="AF12" s="71"/>
    </row>
    <row r="13" spans="1:32" s="1" customFormat="1" ht="28.5" x14ac:dyDescent="0.25">
      <c r="A13" s="46"/>
      <c r="B13" s="46"/>
      <c r="C13" s="46"/>
      <c r="D13" s="46" t="s">
        <v>17</v>
      </c>
      <c r="E13" s="46" t="s">
        <v>17</v>
      </c>
      <c r="F13" s="46" t="s">
        <v>17</v>
      </c>
      <c r="G13" s="46" t="s">
        <v>17</v>
      </c>
      <c r="H13" s="46" t="s">
        <v>17</v>
      </c>
      <c r="I13" s="46" t="s">
        <v>25</v>
      </c>
      <c r="J13" s="46" t="s">
        <v>17</v>
      </c>
      <c r="K13" s="46" t="s">
        <v>17</v>
      </c>
      <c r="L13" s="46" t="s">
        <v>17</v>
      </c>
      <c r="M13" s="46" t="s">
        <v>17</v>
      </c>
      <c r="N13" s="46" t="s">
        <v>17</v>
      </c>
      <c r="O13" s="46" t="s">
        <v>17</v>
      </c>
      <c r="P13" s="46" t="s">
        <v>17</v>
      </c>
      <c r="Q13" s="46" t="s">
        <v>17</v>
      </c>
      <c r="R13" s="47" t="s">
        <v>37</v>
      </c>
      <c r="S13" s="30" t="s">
        <v>53</v>
      </c>
      <c r="T13" s="4">
        <f t="shared" ref="T13:Y13" si="0">T22+T328</f>
        <v>1608712.7999999998</v>
      </c>
      <c r="U13" s="4">
        <f t="shared" si="0"/>
        <v>1228375.3</v>
      </c>
      <c r="V13" s="4">
        <f t="shared" si="0"/>
        <v>1855818.0999999999</v>
      </c>
      <c r="W13" s="4">
        <f t="shared" si="0"/>
        <v>1478620.5</v>
      </c>
      <c r="X13" s="4">
        <f t="shared" si="0"/>
        <v>2095580.9000000001</v>
      </c>
      <c r="Y13" s="4">
        <f t="shared" si="0"/>
        <v>2380859.2999999998</v>
      </c>
      <c r="Z13" s="4">
        <f>T13+U13+V13+W13+X13+Y13</f>
        <v>10647966.899999999</v>
      </c>
      <c r="AA13" s="30">
        <v>2020</v>
      </c>
      <c r="AB13" s="41"/>
      <c r="AC13" s="41"/>
      <c r="AD13" s="41"/>
    </row>
    <row r="14" spans="1:32" s="22" customFormat="1" ht="44.25" x14ac:dyDescent="0.25">
      <c r="A14" s="37"/>
      <c r="B14" s="37"/>
      <c r="C14" s="37"/>
      <c r="D14" s="37"/>
      <c r="E14" s="37"/>
      <c r="F14" s="37"/>
      <c r="G14" s="37"/>
      <c r="H14" s="36"/>
      <c r="I14" s="37"/>
      <c r="J14" s="37"/>
      <c r="K14" s="37"/>
      <c r="L14" s="37"/>
      <c r="M14" s="37"/>
      <c r="N14" s="37"/>
      <c r="O14" s="37"/>
      <c r="P14" s="37"/>
      <c r="Q14" s="37"/>
      <c r="R14" s="35" t="s">
        <v>72</v>
      </c>
      <c r="S14" s="15"/>
      <c r="T14" s="8"/>
      <c r="U14" s="8"/>
      <c r="V14" s="5"/>
      <c r="W14" s="92"/>
      <c r="X14" s="5"/>
      <c r="Y14" s="5"/>
      <c r="Z14" s="5"/>
      <c r="AA14" s="15"/>
      <c r="AB14" s="41"/>
      <c r="AC14" s="41"/>
      <c r="AD14" s="41"/>
      <c r="AE14" s="1"/>
      <c r="AF14" s="1"/>
    </row>
    <row r="15" spans="1:32" s="22" customFormat="1" ht="45" x14ac:dyDescent="0.25">
      <c r="A15" s="37"/>
      <c r="B15" s="37"/>
      <c r="C15" s="37"/>
      <c r="D15" s="37"/>
      <c r="E15" s="37"/>
      <c r="F15" s="37"/>
      <c r="G15" s="37"/>
      <c r="H15" s="36"/>
      <c r="I15" s="37"/>
      <c r="J15" s="37"/>
      <c r="K15" s="37"/>
      <c r="L15" s="37"/>
      <c r="M15" s="37"/>
      <c r="N15" s="37"/>
      <c r="O15" s="37"/>
      <c r="P15" s="37"/>
      <c r="Q15" s="37"/>
      <c r="R15" s="17" t="s">
        <v>73</v>
      </c>
      <c r="S15" s="15" t="s">
        <v>54</v>
      </c>
      <c r="T15" s="8"/>
      <c r="U15" s="8">
        <f>U25</f>
        <v>18.7</v>
      </c>
      <c r="V15" s="8"/>
      <c r="W15" s="93"/>
      <c r="X15" s="8"/>
      <c r="Y15" s="8">
        <f>Y25</f>
        <v>13.3</v>
      </c>
      <c r="Z15" s="5">
        <f>T15+U15+V15+W15+X15+Y15</f>
        <v>32</v>
      </c>
      <c r="AA15" s="15">
        <v>2020</v>
      </c>
      <c r="AB15" s="41"/>
      <c r="AC15" s="41"/>
      <c r="AD15" s="41"/>
      <c r="AE15" s="1"/>
      <c r="AF15" s="1"/>
    </row>
    <row r="16" spans="1:32" s="22" customFormat="1" ht="30" x14ac:dyDescent="0.25">
      <c r="A16" s="37"/>
      <c r="B16" s="37"/>
      <c r="C16" s="37"/>
      <c r="D16" s="37"/>
      <c r="E16" s="37"/>
      <c r="F16" s="37"/>
      <c r="G16" s="37"/>
      <c r="H16" s="36"/>
      <c r="I16" s="37"/>
      <c r="J16" s="37"/>
      <c r="K16" s="37"/>
      <c r="L16" s="37"/>
      <c r="M16" s="37"/>
      <c r="N16" s="37"/>
      <c r="O16" s="37"/>
      <c r="P16" s="37"/>
      <c r="Q16" s="37"/>
      <c r="R16" s="17" t="s">
        <v>74</v>
      </c>
      <c r="S16" s="15" t="s">
        <v>54</v>
      </c>
      <c r="T16" s="8">
        <f>T108</f>
        <v>223.1</v>
      </c>
      <c r="U16" s="8">
        <f>U108</f>
        <v>315.7</v>
      </c>
      <c r="V16" s="8">
        <f>V108</f>
        <v>104</v>
      </c>
      <c r="W16" s="8">
        <f>W108+W109</f>
        <v>155.5</v>
      </c>
      <c r="X16" s="8">
        <f>X108+X109</f>
        <v>2.1630000000000003</v>
      </c>
      <c r="Y16" s="8">
        <f>Y108+Y109</f>
        <v>0.5</v>
      </c>
      <c r="Z16" s="5">
        <f>T16+U16+V16+W16+X16+Y16</f>
        <v>800.96299999999997</v>
      </c>
      <c r="AA16" s="15">
        <v>2020</v>
      </c>
      <c r="AB16" s="41"/>
      <c r="AC16" s="41"/>
      <c r="AD16" s="41"/>
      <c r="AE16" s="1"/>
      <c r="AF16" s="1"/>
    </row>
    <row r="17" spans="1:32" s="22" customFormat="1" ht="30" x14ac:dyDescent="0.25">
      <c r="A17" s="37"/>
      <c r="B17" s="37"/>
      <c r="C17" s="37"/>
      <c r="D17" s="37"/>
      <c r="E17" s="37"/>
      <c r="F17" s="37"/>
      <c r="G17" s="37"/>
      <c r="H17" s="36"/>
      <c r="I17" s="37"/>
      <c r="J17" s="37"/>
      <c r="K17" s="37"/>
      <c r="L17" s="37"/>
      <c r="M17" s="37"/>
      <c r="N17" s="37"/>
      <c r="O17" s="37"/>
      <c r="P17" s="37"/>
      <c r="Q17" s="37"/>
      <c r="R17" s="17" t="s">
        <v>75</v>
      </c>
      <c r="S17" s="15" t="s">
        <v>54</v>
      </c>
      <c r="T17" s="8">
        <f t="shared" ref="T17:Y17" si="1">T166</f>
        <v>6722.4</v>
      </c>
      <c r="U17" s="8">
        <f t="shared" si="1"/>
        <v>5804.6</v>
      </c>
      <c r="V17" s="8">
        <f t="shared" si="1"/>
        <v>5804.6</v>
      </c>
      <c r="W17" s="8">
        <f t="shared" si="1"/>
        <v>5804.6</v>
      </c>
      <c r="X17" s="8">
        <f t="shared" si="1"/>
        <v>5804.6</v>
      </c>
      <c r="Y17" s="8">
        <f t="shared" si="1"/>
        <v>5804.6</v>
      </c>
      <c r="Z17" s="5">
        <f>Y17</f>
        <v>5804.6</v>
      </c>
      <c r="AA17" s="15">
        <v>2020</v>
      </c>
      <c r="AB17" s="41"/>
      <c r="AC17" s="41"/>
      <c r="AD17" s="41"/>
      <c r="AE17" s="1"/>
      <c r="AF17" s="1"/>
    </row>
    <row r="18" spans="1:32" s="22" customFormat="1" ht="60" x14ac:dyDescent="0.25">
      <c r="A18" s="37"/>
      <c r="B18" s="37"/>
      <c r="C18" s="37"/>
      <c r="D18" s="37"/>
      <c r="E18" s="37"/>
      <c r="F18" s="37"/>
      <c r="G18" s="37"/>
      <c r="H18" s="36"/>
      <c r="I18" s="37"/>
      <c r="J18" s="37"/>
      <c r="K18" s="37"/>
      <c r="L18" s="37"/>
      <c r="M18" s="37"/>
      <c r="N18" s="37"/>
      <c r="O18" s="37"/>
      <c r="P18" s="37"/>
      <c r="Q18" s="37"/>
      <c r="R18" s="17" t="s">
        <v>76</v>
      </c>
      <c r="S18" s="15" t="s">
        <v>49</v>
      </c>
      <c r="T18" s="21">
        <f t="shared" ref="T18:Y18" si="2">T173</f>
        <v>2000</v>
      </c>
      <c r="U18" s="21">
        <f t="shared" si="2"/>
        <v>2862</v>
      </c>
      <c r="V18" s="21">
        <f t="shared" si="2"/>
        <v>2310</v>
      </c>
      <c r="W18" s="21">
        <f t="shared" si="2"/>
        <v>1460</v>
      </c>
      <c r="X18" s="21">
        <f t="shared" si="2"/>
        <v>2300</v>
      </c>
      <c r="Y18" s="21">
        <f t="shared" si="2"/>
        <v>2300</v>
      </c>
      <c r="Z18" s="6">
        <f>T18+U18+V18+W18+X18+Y18</f>
        <v>13232</v>
      </c>
      <c r="AA18" s="15">
        <v>2020</v>
      </c>
      <c r="AB18" s="41"/>
      <c r="AC18" s="41"/>
      <c r="AD18" s="41"/>
      <c r="AE18" s="1"/>
      <c r="AF18" s="1"/>
    </row>
    <row r="19" spans="1:32" s="22" customFormat="1" ht="42.6" customHeight="1" x14ac:dyDescent="0.25">
      <c r="A19" s="37"/>
      <c r="B19" s="37"/>
      <c r="C19" s="37"/>
      <c r="D19" s="37"/>
      <c r="E19" s="37"/>
      <c r="F19" s="37"/>
      <c r="G19" s="37"/>
      <c r="H19" s="36"/>
      <c r="I19" s="37"/>
      <c r="J19" s="37"/>
      <c r="K19" s="37"/>
      <c r="L19" s="37"/>
      <c r="M19" s="37"/>
      <c r="N19" s="37"/>
      <c r="O19" s="37"/>
      <c r="P19" s="37"/>
      <c r="Q19" s="37"/>
      <c r="R19" s="17" t="s">
        <v>77</v>
      </c>
      <c r="S19" s="15" t="s">
        <v>54</v>
      </c>
      <c r="T19" s="8">
        <f>T215</f>
        <v>58.2</v>
      </c>
      <c r="U19" s="8">
        <f>U215</f>
        <v>27.765300000000003</v>
      </c>
      <c r="V19" s="8">
        <f>V215</f>
        <v>120.33999999999999</v>
      </c>
      <c r="W19" s="93"/>
      <c r="X19" s="8"/>
      <c r="Y19" s="8"/>
      <c r="Z19" s="5">
        <f>T19+U19+V19+W19+X19+Y19</f>
        <v>206.30529999999999</v>
      </c>
      <c r="AA19" s="15">
        <v>2017</v>
      </c>
      <c r="AB19" s="41"/>
      <c r="AC19" s="41"/>
      <c r="AD19" s="41"/>
      <c r="AE19" s="1"/>
      <c r="AF19" s="1"/>
    </row>
    <row r="20" spans="1:32" s="22" customFormat="1" ht="30" x14ac:dyDescent="0.25">
      <c r="A20" s="37"/>
      <c r="B20" s="37"/>
      <c r="C20" s="37"/>
      <c r="D20" s="37"/>
      <c r="E20" s="37"/>
      <c r="F20" s="37"/>
      <c r="G20" s="37"/>
      <c r="H20" s="36"/>
      <c r="I20" s="37"/>
      <c r="J20" s="37"/>
      <c r="K20" s="37"/>
      <c r="L20" s="37"/>
      <c r="M20" s="37"/>
      <c r="N20" s="37"/>
      <c r="O20" s="37"/>
      <c r="P20" s="37"/>
      <c r="Q20" s="37"/>
      <c r="R20" s="17" t="s">
        <v>78</v>
      </c>
      <c r="S20" s="15" t="s">
        <v>55</v>
      </c>
      <c r="T20" s="8">
        <f t="shared" ref="T20:Y20" si="3">T330</f>
        <v>32718</v>
      </c>
      <c r="U20" s="8">
        <f t="shared" si="3"/>
        <v>19505</v>
      </c>
      <c r="V20" s="8">
        <f t="shared" si="3"/>
        <v>21910.6</v>
      </c>
      <c r="W20" s="8">
        <f t="shared" si="3"/>
        <v>21885.1</v>
      </c>
      <c r="X20" s="8">
        <f t="shared" si="3"/>
        <v>22702.2</v>
      </c>
      <c r="Y20" s="8">
        <f t="shared" si="3"/>
        <v>22702.2</v>
      </c>
      <c r="Z20" s="5">
        <f>T20+U20+V20+W20+X20+Y20</f>
        <v>141423.1</v>
      </c>
      <c r="AA20" s="15">
        <v>2020</v>
      </c>
      <c r="AB20" s="41"/>
      <c r="AC20" s="41"/>
      <c r="AD20" s="41"/>
      <c r="AE20" s="1"/>
      <c r="AF20" s="1"/>
    </row>
    <row r="21" spans="1:32" s="22" customFormat="1" ht="30" hidden="1" x14ac:dyDescent="0.25">
      <c r="A21" s="37"/>
      <c r="B21" s="37"/>
      <c r="C21" s="37"/>
      <c r="D21" s="37"/>
      <c r="E21" s="37"/>
      <c r="F21" s="37"/>
      <c r="G21" s="37"/>
      <c r="H21" s="36"/>
      <c r="I21" s="37"/>
      <c r="J21" s="37"/>
      <c r="K21" s="37"/>
      <c r="L21" s="37"/>
      <c r="M21" s="37"/>
      <c r="N21" s="37"/>
      <c r="O21" s="37"/>
      <c r="P21" s="37"/>
      <c r="Q21" s="37"/>
      <c r="R21" s="35" t="s">
        <v>233</v>
      </c>
      <c r="S21" s="15" t="s">
        <v>54</v>
      </c>
      <c r="T21" s="8"/>
      <c r="U21" s="8"/>
      <c r="V21" s="8"/>
      <c r="W21" s="8">
        <f>W109</f>
        <v>20.7</v>
      </c>
      <c r="X21" s="8">
        <f>X109</f>
        <v>1.163</v>
      </c>
      <c r="Y21" s="8">
        <f>Y109</f>
        <v>0.3</v>
      </c>
      <c r="Z21" s="5">
        <f>T21+U21+V21+W21+X21+Y21</f>
        <v>22.163</v>
      </c>
      <c r="AA21" s="15">
        <v>2020</v>
      </c>
      <c r="AB21" s="41"/>
      <c r="AC21" s="41"/>
      <c r="AD21" s="41"/>
      <c r="AE21" s="1"/>
      <c r="AF21" s="1"/>
    </row>
    <row r="22" spans="1:32" ht="28.5" x14ac:dyDescent="0.25">
      <c r="A22" s="48"/>
      <c r="B22" s="48"/>
      <c r="C22" s="48"/>
      <c r="D22" s="48" t="s">
        <v>17</v>
      </c>
      <c r="E22" s="48" t="s">
        <v>27</v>
      </c>
      <c r="F22" s="48" t="s">
        <v>17</v>
      </c>
      <c r="G22" s="48" t="s">
        <v>26</v>
      </c>
      <c r="H22" s="48" t="s">
        <v>17</v>
      </c>
      <c r="I22" s="48" t="s">
        <v>25</v>
      </c>
      <c r="J22" s="48" t="s">
        <v>18</v>
      </c>
      <c r="K22" s="48" t="s">
        <v>17</v>
      </c>
      <c r="L22" s="48" t="s">
        <v>17</v>
      </c>
      <c r="M22" s="48" t="s">
        <v>17</v>
      </c>
      <c r="N22" s="48" t="s">
        <v>17</v>
      </c>
      <c r="O22" s="48" t="s">
        <v>17</v>
      </c>
      <c r="P22" s="48" t="s">
        <v>17</v>
      </c>
      <c r="Q22" s="48" t="s">
        <v>17</v>
      </c>
      <c r="R22" s="49" t="s">
        <v>79</v>
      </c>
      <c r="S22" s="7" t="s">
        <v>53</v>
      </c>
      <c r="T22" s="3">
        <f t="shared" ref="T22:Z22" si="4">T23+T107+T165+T214</f>
        <v>995047.89999999979</v>
      </c>
      <c r="U22" s="3">
        <f t="shared" si="4"/>
        <v>885042.6</v>
      </c>
      <c r="V22" s="3">
        <f t="shared" si="4"/>
        <v>1548927.5999999999</v>
      </c>
      <c r="W22" s="3">
        <f t="shared" si="4"/>
        <v>1217068.7</v>
      </c>
      <c r="X22" s="3">
        <f t="shared" si="4"/>
        <v>1909587.2000000002</v>
      </c>
      <c r="Y22" s="3">
        <f t="shared" si="4"/>
        <v>2284699.2999999998</v>
      </c>
      <c r="Z22" s="3">
        <f t="shared" si="4"/>
        <v>8840373.3000000007</v>
      </c>
      <c r="AA22" s="7">
        <v>2020</v>
      </c>
    </row>
    <row r="23" spans="1:32" s="52" customFormat="1" ht="42.75" x14ac:dyDescent="0.25">
      <c r="A23" s="50"/>
      <c r="B23" s="50"/>
      <c r="C23" s="50"/>
      <c r="D23" s="50" t="s">
        <v>17</v>
      </c>
      <c r="E23" s="50" t="s">
        <v>27</v>
      </c>
      <c r="F23" s="50" t="s">
        <v>17</v>
      </c>
      <c r="G23" s="50" t="s">
        <v>26</v>
      </c>
      <c r="H23" s="50" t="s">
        <v>17</v>
      </c>
      <c r="I23" s="50" t="s">
        <v>25</v>
      </c>
      <c r="J23" s="50" t="s">
        <v>18</v>
      </c>
      <c r="K23" s="50" t="s">
        <v>17</v>
      </c>
      <c r="L23" s="50" t="s">
        <v>18</v>
      </c>
      <c r="M23" s="50" t="s">
        <v>17</v>
      </c>
      <c r="N23" s="50" t="s">
        <v>17</v>
      </c>
      <c r="O23" s="50" t="s">
        <v>17</v>
      </c>
      <c r="P23" s="50" t="s">
        <v>17</v>
      </c>
      <c r="Q23" s="50" t="s">
        <v>17</v>
      </c>
      <c r="R23" s="51" t="s">
        <v>32</v>
      </c>
      <c r="S23" s="26" t="s">
        <v>53</v>
      </c>
      <c r="T23" s="16">
        <f>T27+T37+T40+T48+T51+T54+T56+T58+T61+T63+T68</f>
        <v>87304.3</v>
      </c>
      <c r="U23" s="16">
        <f>U27+U37+U40+U48+U51+U54+U56+U58+U61+U63</f>
        <v>18427.8</v>
      </c>
      <c r="V23" s="16">
        <f>V27+V37+V39+V48+V51+V54+V56+V58+V61+V63+V68+V70+V79</f>
        <v>166828.19999999998</v>
      </c>
      <c r="W23" s="16">
        <f>W27+W39+W70+W79+W88</f>
        <v>436133.6</v>
      </c>
      <c r="X23" s="16">
        <f>X27+X79+X88+X93++X95+X99+X103</f>
        <v>430068.9</v>
      </c>
      <c r="Y23" s="16">
        <f>Y27+Y37+Y39+Y79+Y88+Y93+Y95+Y100+Y104</f>
        <v>936363.3</v>
      </c>
      <c r="Z23" s="16">
        <f>Z27+Z37+Z39+Z48+Z51+Z54+Z56+Z58+Z61+Z63+Z68+Z70+Z79+Z88+Z93+Z95+Z99+Z103</f>
        <v>2075126.1</v>
      </c>
      <c r="AA23" s="26">
        <v>2020</v>
      </c>
      <c r="AB23" s="38"/>
      <c r="AC23" s="38"/>
      <c r="AD23" s="38"/>
      <c r="AE23" s="39"/>
      <c r="AF23" s="39"/>
    </row>
    <row r="24" spans="1:32" s="2" customFormat="1" ht="29.25" x14ac:dyDescent="0.25">
      <c r="A24" s="36"/>
      <c r="B24" s="36"/>
      <c r="C24" s="36"/>
      <c r="D24" s="36"/>
      <c r="E24" s="36"/>
      <c r="F24" s="36"/>
      <c r="G24" s="36"/>
      <c r="H24" s="36"/>
      <c r="I24" s="37"/>
      <c r="J24" s="36"/>
      <c r="K24" s="36"/>
      <c r="L24" s="36"/>
      <c r="M24" s="36"/>
      <c r="N24" s="36"/>
      <c r="O24" s="36"/>
      <c r="P24" s="36"/>
      <c r="Q24" s="36"/>
      <c r="R24" s="35" t="s">
        <v>80</v>
      </c>
      <c r="S24" s="15" t="s">
        <v>5</v>
      </c>
      <c r="T24" s="8"/>
      <c r="U24" s="8">
        <f>U45+U59</f>
        <v>0.6</v>
      </c>
      <c r="V24" s="8"/>
      <c r="W24" s="8">
        <f>W45+W78</f>
        <v>0.5</v>
      </c>
      <c r="X24" s="8">
        <f>X45+X87</f>
        <v>0.3</v>
      </c>
      <c r="Y24" s="8">
        <f>Y34+Y45</f>
        <v>4.2</v>
      </c>
      <c r="Z24" s="5">
        <f t="shared" ref="Z24:Z30" si="5">T24+U24+V24+W24+X24+Y24</f>
        <v>5.6000000000000005</v>
      </c>
      <c r="AA24" s="15">
        <v>2020</v>
      </c>
      <c r="AB24" s="38"/>
      <c r="AC24" s="38"/>
      <c r="AD24" s="38"/>
      <c r="AE24" s="39"/>
      <c r="AF24" s="39"/>
    </row>
    <row r="25" spans="1:32" s="2" customFormat="1" ht="30" x14ac:dyDescent="0.25">
      <c r="A25" s="36"/>
      <c r="B25" s="36"/>
      <c r="C25" s="36"/>
      <c r="D25" s="36"/>
      <c r="E25" s="36"/>
      <c r="F25" s="36"/>
      <c r="G25" s="36"/>
      <c r="H25" s="36"/>
      <c r="I25" s="37"/>
      <c r="J25" s="36"/>
      <c r="K25" s="36"/>
      <c r="L25" s="36"/>
      <c r="M25" s="36"/>
      <c r="N25" s="36"/>
      <c r="O25" s="36"/>
      <c r="P25" s="36"/>
      <c r="Q25" s="36"/>
      <c r="R25" s="35" t="s">
        <v>81</v>
      </c>
      <c r="S25" s="15" t="s">
        <v>54</v>
      </c>
      <c r="T25" s="8"/>
      <c r="U25" s="8">
        <f>U46+U60</f>
        <v>18.7</v>
      </c>
      <c r="V25" s="8"/>
      <c r="W25" s="93"/>
      <c r="X25" s="8"/>
      <c r="Y25" s="8">
        <f>Y35</f>
        <v>13.3</v>
      </c>
      <c r="Z25" s="5">
        <f t="shared" si="5"/>
        <v>32</v>
      </c>
      <c r="AA25" s="15">
        <v>2020</v>
      </c>
      <c r="AB25" s="38"/>
      <c r="AC25" s="38"/>
      <c r="AD25" s="38"/>
      <c r="AE25" s="39"/>
      <c r="AF25" s="39"/>
    </row>
    <row r="26" spans="1:32" s="2" customFormat="1" ht="44.25" x14ac:dyDescent="0.25">
      <c r="A26" s="36"/>
      <c r="B26" s="36"/>
      <c r="C26" s="36"/>
      <c r="D26" s="36"/>
      <c r="E26" s="36"/>
      <c r="F26" s="36"/>
      <c r="G26" s="36"/>
      <c r="H26" s="36"/>
      <c r="I26" s="37"/>
      <c r="J26" s="36"/>
      <c r="K26" s="36"/>
      <c r="L26" s="36"/>
      <c r="M26" s="36"/>
      <c r="N26" s="36"/>
      <c r="O26" s="36"/>
      <c r="P26" s="36"/>
      <c r="Q26" s="36"/>
      <c r="R26" s="35" t="s">
        <v>82</v>
      </c>
      <c r="S26" s="15" t="s">
        <v>5</v>
      </c>
      <c r="T26" s="8">
        <f>T50+T55</f>
        <v>1.2</v>
      </c>
      <c r="U26" s="8">
        <f>U53</f>
        <v>0.7</v>
      </c>
      <c r="V26" s="8"/>
      <c r="W26" s="93"/>
      <c r="X26" s="8"/>
      <c r="Y26" s="8"/>
      <c r="Z26" s="5">
        <f t="shared" si="5"/>
        <v>1.9</v>
      </c>
      <c r="AA26" s="15">
        <v>2016</v>
      </c>
      <c r="AB26" s="38"/>
      <c r="AC26" s="38"/>
      <c r="AD26" s="38"/>
      <c r="AE26" s="39"/>
      <c r="AF26" s="39"/>
    </row>
    <row r="27" spans="1:32" s="2" customFormat="1" ht="45" x14ac:dyDescent="0.25">
      <c r="A27" s="56"/>
      <c r="B27" s="56"/>
      <c r="C27" s="56"/>
      <c r="D27" s="56" t="s">
        <v>17</v>
      </c>
      <c r="E27" s="56" t="s">
        <v>27</v>
      </c>
      <c r="F27" s="56" t="s">
        <v>17</v>
      </c>
      <c r="G27" s="56" t="s">
        <v>26</v>
      </c>
      <c r="H27" s="56" t="s">
        <v>17</v>
      </c>
      <c r="I27" s="56" t="s">
        <v>25</v>
      </c>
      <c r="J27" s="56" t="s">
        <v>18</v>
      </c>
      <c r="K27" s="56" t="s">
        <v>17</v>
      </c>
      <c r="L27" s="56" t="s">
        <v>18</v>
      </c>
      <c r="M27" s="56" t="s">
        <v>17</v>
      </c>
      <c r="N27" s="56" t="s">
        <v>17</v>
      </c>
      <c r="O27" s="56" t="s">
        <v>17</v>
      </c>
      <c r="P27" s="56" t="s">
        <v>17</v>
      </c>
      <c r="Q27" s="56" t="s">
        <v>17</v>
      </c>
      <c r="R27" s="57" t="s">
        <v>41</v>
      </c>
      <c r="S27" s="58" t="s">
        <v>53</v>
      </c>
      <c r="T27" s="60">
        <f>T28+T29</f>
        <v>30000</v>
      </c>
      <c r="U27" s="60">
        <f>U28+U29</f>
        <v>734.9</v>
      </c>
      <c r="V27" s="60">
        <f>V28+V29</f>
        <v>2948.4</v>
      </c>
      <c r="W27" s="60">
        <f>W28+W29+W30</f>
        <v>270000</v>
      </c>
      <c r="X27" s="60">
        <f>X28+X29+X30</f>
        <v>300000</v>
      </c>
      <c r="Y27" s="60">
        <f>Y28+Y29+Y30</f>
        <v>900000</v>
      </c>
      <c r="Z27" s="60">
        <f t="shared" si="5"/>
        <v>1503683.3</v>
      </c>
      <c r="AA27" s="83">
        <v>2020</v>
      </c>
      <c r="AB27" s="38"/>
      <c r="AC27" s="38"/>
      <c r="AD27" s="38"/>
      <c r="AE27" s="39"/>
      <c r="AF27" s="39"/>
    </row>
    <row r="28" spans="1:32" s="2" customFormat="1" ht="45" x14ac:dyDescent="0.25">
      <c r="A28" s="56" t="s">
        <v>17</v>
      </c>
      <c r="B28" s="56" t="s">
        <v>17</v>
      </c>
      <c r="C28" s="56" t="s">
        <v>33</v>
      </c>
      <c r="D28" s="56" t="s">
        <v>17</v>
      </c>
      <c r="E28" s="56" t="s">
        <v>27</v>
      </c>
      <c r="F28" s="56" t="s">
        <v>17</v>
      </c>
      <c r="G28" s="56" t="s">
        <v>26</v>
      </c>
      <c r="H28" s="56" t="s">
        <v>17</v>
      </c>
      <c r="I28" s="56" t="s">
        <v>25</v>
      </c>
      <c r="J28" s="56" t="s">
        <v>18</v>
      </c>
      <c r="K28" s="56" t="s">
        <v>17</v>
      </c>
      <c r="L28" s="56" t="s">
        <v>18</v>
      </c>
      <c r="M28" s="56" t="s">
        <v>17</v>
      </c>
      <c r="N28" s="56" t="s">
        <v>17</v>
      </c>
      <c r="O28" s="56" t="s">
        <v>17</v>
      </c>
      <c r="P28" s="56" t="s">
        <v>17</v>
      </c>
      <c r="Q28" s="56" t="s">
        <v>18</v>
      </c>
      <c r="R28" s="57" t="s">
        <v>41</v>
      </c>
      <c r="S28" s="58" t="s">
        <v>53</v>
      </c>
      <c r="T28" s="59">
        <f>130000-100000</f>
        <v>30000</v>
      </c>
      <c r="U28" s="59">
        <f>1000-262.1-3</f>
        <v>734.9</v>
      </c>
      <c r="V28" s="59">
        <f>450+2940-441.6</f>
        <v>2948.4</v>
      </c>
      <c r="W28" s="59"/>
      <c r="X28" s="59"/>
      <c r="Y28" s="59"/>
      <c r="Z28" s="60">
        <f t="shared" si="5"/>
        <v>33683.300000000003</v>
      </c>
      <c r="AA28" s="58">
        <v>2017</v>
      </c>
      <c r="AB28" s="80"/>
      <c r="AC28" s="72"/>
      <c r="AD28" s="38"/>
      <c r="AE28" s="39"/>
      <c r="AF28" s="39"/>
    </row>
    <row r="29" spans="1:32" s="2" customFormat="1" ht="45" x14ac:dyDescent="0.25">
      <c r="A29" s="56" t="s">
        <v>17</v>
      </c>
      <c r="B29" s="56" t="s">
        <v>18</v>
      </c>
      <c r="C29" s="56" t="s">
        <v>19</v>
      </c>
      <c r="D29" s="56" t="s">
        <v>17</v>
      </c>
      <c r="E29" s="56" t="s">
        <v>27</v>
      </c>
      <c r="F29" s="56" t="s">
        <v>17</v>
      </c>
      <c r="G29" s="56" t="s">
        <v>26</v>
      </c>
      <c r="H29" s="56" t="s">
        <v>17</v>
      </c>
      <c r="I29" s="56" t="s">
        <v>25</v>
      </c>
      <c r="J29" s="56" t="s">
        <v>18</v>
      </c>
      <c r="K29" s="56" t="s">
        <v>17</v>
      </c>
      <c r="L29" s="56" t="s">
        <v>18</v>
      </c>
      <c r="M29" s="56" t="s">
        <v>161</v>
      </c>
      <c r="N29" s="56" t="s">
        <v>17</v>
      </c>
      <c r="O29" s="56" t="s">
        <v>25</v>
      </c>
      <c r="P29" s="56" t="s">
        <v>24</v>
      </c>
      <c r="Q29" s="56" t="s">
        <v>18</v>
      </c>
      <c r="R29" s="57" t="s">
        <v>41</v>
      </c>
      <c r="S29" s="58" t="s">
        <v>53</v>
      </c>
      <c r="T29" s="59"/>
      <c r="U29" s="59"/>
      <c r="V29" s="59"/>
      <c r="W29" s="59"/>
      <c r="X29" s="59">
        <f>67500-37500</f>
        <v>30000</v>
      </c>
      <c r="Y29" s="59">
        <v>180000</v>
      </c>
      <c r="Z29" s="60">
        <f t="shared" si="5"/>
        <v>210000</v>
      </c>
      <c r="AA29" s="58">
        <v>2020</v>
      </c>
      <c r="AB29" s="41"/>
      <c r="AC29" s="41"/>
      <c r="AD29" s="38"/>
      <c r="AE29" s="39"/>
      <c r="AF29" s="39"/>
    </row>
    <row r="30" spans="1:32" s="2" customFormat="1" ht="45" x14ac:dyDescent="0.25">
      <c r="A30" s="56" t="s">
        <v>17</v>
      </c>
      <c r="B30" s="56" t="s">
        <v>18</v>
      </c>
      <c r="C30" s="56" t="s">
        <v>19</v>
      </c>
      <c r="D30" s="56" t="s">
        <v>17</v>
      </c>
      <c r="E30" s="56" t="s">
        <v>27</v>
      </c>
      <c r="F30" s="56" t="s">
        <v>17</v>
      </c>
      <c r="G30" s="56" t="s">
        <v>26</v>
      </c>
      <c r="H30" s="56" t="s">
        <v>17</v>
      </c>
      <c r="I30" s="56" t="s">
        <v>25</v>
      </c>
      <c r="J30" s="56" t="s">
        <v>18</v>
      </c>
      <c r="K30" s="56" t="s">
        <v>17</v>
      </c>
      <c r="L30" s="56" t="s">
        <v>18</v>
      </c>
      <c r="M30" s="56" t="s">
        <v>18</v>
      </c>
      <c r="N30" s="56" t="s">
        <v>17</v>
      </c>
      <c r="O30" s="56" t="s">
        <v>25</v>
      </c>
      <c r="P30" s="56" t="s">
        <v>24</v>
      </c>
      <c r="Q30" s="56" t="s">
        <v>18</v>
      </c>
      <c r="R30" s="57" t="s">
        <v>41</v>
      </c>
      <c r="S30" s="58" t="s">
        <v>53</v>
      </c>
      <c r="T30" s="59"/>
      <c r="U30" s="59"/>
      <c r="V30" s="59"/>
      <c r="W30" s="59">
        <v>270000</v>
      </c>
      <c r="X30" s="59">
        <v>270000</v>
      </c>
      <c r="Y30" s="59">
        <v>720000</v>
      </c>
      <c r="Z30" s="60">
        <f t="shared" si="5"/>
        <v>1260000</v>
      </c>
      <c r="AA30" s="58">
        <v>2020</v>
      </c>
      <c r="AB30" s="41"/>
      <c r="AC30" s="41"/>
      <c r="AD30" s="38"/>
      <c r="AE30" s="39"/>
      <c r="AF30" s="39"/>
    </row>
    <row r="31" spans="1:32" s="39" customFormat="1" ht="44.25" x14ac:dyDescent="0.25">
      <c r="A31" s="36"/>
      <c r="B31" s="36"/>
      <c r="C31" s="36"/>
      <c r="D31" s="36"/>
      <c r="E31" s="36"/>
      <c r="F31" s="36"/>
      <c r="G31" s="36"/>
      <c r="H31" s="36"/>
      <c r="I31" s="37"/>
      <c r="J31" s="36"/>
      <c r="K31" s="36"/>
      <c r="L31" s="36"/>
      <c r="M31" s="36"/>
      <c r="N31" s="36"/>
      <c r="O31" s="36"/>
      <c r="P31" s="36"/>
      <c r="Q31" s="36"/>
      <c r="R31" s="35" t="s">
        <v>212</v>
      </c>
      <c r="S31" s="15" t="s">
        <v>39</v>
      </c>
      <c r="T31" s="8"/>
      <c r="U31" s="21">
        <v>1</v>
      </c>
      <c r="V31" s="21"/>
      <c r="W31" s="5"/>
      <c r="X31" s="5"/>
      <c r="Y31" s="5"/>
      <c r="Z31" s="6">
        <f>SUM(T31:Y31)</f>
        <v>1</v>
      </c>
      <c r="AA31" s="15">
        <v>2016</v>
      </c>
      <c r="AB31" s="41"/>
      <c r="AC31" s="38"/>
      <c r="AD31" s="38"/>
    </row>
    <row r="32" spans="1:32" s="39" customFormat="1" ht="29.25" x14ac:dyDescent="0.25">
      <c r="A32" s="36"/>
      <c r="B32" s="36"/>
      <c r="C32" s="36"/>
      <c r="D32" s="36"/>
      <c r="E32" s="36"/>
      <c r="F32" s="36"/>
      <c r="G32" s="36"/>
      <c r="H32" s="36"/>
      <c r="I32" s="37"/>
      <c r="J32" s="36"/>
      <c r="K32" s="36"/>
      <c r="L32" s="36"/>
      <c r="M32" s="36"/>
      <c r="N32" s="36"/>
      <c r="O32" s="36"/>
      <c r="P32" s="36"/>
      <c r="Q32" s="36"/>
      <c r="R32" s="35" t="s">
        <v>213</v>
      </c>
      <c r="S32" s="15" t="s">
        <v>48</v>
      </c>
      <c r="T32" s="8"/>
      <c r="U32" s="21"/>
      <c r="V32" s="21">
        <v>1</v>
      </c>
      <c r="W32" s="5"/>
      <c r="X32" s="5"/>
      <c r="Y32" s="5"/>
      <c r="Z32" s="6">
        <f>SUM(T32:Y32)</f>
        <v>1</v>
      </c>
      <c r="AA32" s="15">
        <v>2017</v>
      </c>
      <c r="AB32" s="41"/>
      <c r="AC32" s="38"/>
      <c r="AD32" s="38"/>
    </row>
    <row r="33" spans="1:32" s="39" customFormat="1" ht="30" x14ac:dyDescent="0.25">
      <c r="A33" s="36"/>
      <c r="B33" s="36"/>
      <c r="C33" s="36"/>
      <c r="D33" s="36"/>
      <c r="E33" s="36"/>
      <c r="F33" s="36"/>
      <c r="G33" s="36"/>
      <c r="H33" s="36"/>
      <c r="I33" s="37"/>
      <c r="J33" s="36"/>
      <c r="K33" s="36"/>
      <c r="L33" s="36"/>
      <c r="M33" s="36"/>
      <c r="N33" s="36"/>
      <c r="O33" s="36"/>
      <c r="P33" s="36"/>
      <c r="Q33" s="36"/>
      <c r="R33" s="17" t="s">
        <v>218</v>
      </c>
      <c r="S33" s="15" t="s">
        <v>4</v>
      </c>
      <c r="T33" s="21"/>
      <c r="U33" s="21"/>
      <c r="V33" s="21"/>
      <c r="W33" s="8"/>
      <c r="X33" s="93"/>
      <c r="Y33" s="8">
        <f>Y27/Z27*100</f>
        <v>59.853028892453622</v>
      </c>
      <c r="Z33" s="5">
        <f>W33+X33+Y33</f>
        <v>59.853028892453622</v>
      </c>
      <c r="AA33" s="18">
        <v>2020</v>
      </c>
      <c r="AB33" s="41"/>
      <c r="AC33" s="38"/>
      <c r="AD33" s="38"/>
    </row>
    <row r="34" spans="1:32" s="39" customFormat="1" ht="29.25" x14ac:dyDescent="0.25">
      <c r="A34" s="36"/>
      <c r="B34" s="36"/>
      <c r="C34" s="36"/>
      <c r="D34" s="36"/>
      <c r="E34" s="36"/>
      <c r="F34" s="36"/>
      <c r="G34" s="36"/>
      <c r="H34" s="36"/>
      <c r="I34" s="37"/>
      <c r="J34" s="36"/>
      <c r="K34" s="36"/>
      <c r="L34" s="36"/>
      <c r="M34" s="36"/>
      <c r="N34" s="36"/>
      <c r="O34" s="36"/>
      <c r="P34" s="36"/>
      <c r="Q34" s="36"/>
      <c r="R34" s="35" t="s">
        <v>219</v>
      </c>
      <c r="S34" s="15" t="s">
        <v>5</v>
      </c>
      <c r="T34" s="8"/>
      <c r="U34" s="21"/>
      <c r="V34" s="21"/>
      <c r="W34" s="5"/>
      <c r="X34" s="5"/>
      <c r="Y34" s="8">
        <v>3</v>
      </c>
      <c r="Z34" s="5">
        <f>W34+X34+Y34</f>
        <v>3</v>
      </c>
      <c r="AA34" s="15">
        <v>2020</v>
      </c>
      <c r="AB34" s="41"/>
      <c r="AC34" s="38"/>
      <c r="AD34" s="38"/>
    </row>
    <row r="35" spans="1:32" s="39" customFormat="1" ht="30" x14ac:dyDescent="0.25">
      <c r="A35" s="36"/>
      <c r="B35" s="36"/>
      <c r="C35" s="36"/>
      <c r="D35" s="36"/>
      <c r="E35" s="36"/>
      <c r="F35" s="36"/>
      <c r="G35" s="36"/>
      <c r="H35" s="36"/>
      <c r="I35" s="37"/>
      <c r="J35" s="36"/>
      <c r="K35" s="36"/>
      <c r="L35" s="36"/>
      <c r="M35" s="36"/>
      <c r="N35" s="36"/>
      <c r="O35" s="36"/>
      <c r="P35" s="36"/>
      <c r="Q35" s="36"/>
      <c r="R35" s="35" t="s">
        <v>220</v>
      </c>
      <c r="S35" s="15" t="s">
        <v>54</v>
      </c>
      <c r="T35" s="8"/>
      <c r="U35" s="21"/>
      <c r="V35" s="21"/>
      <c r="W35" s="5"/>
      <c r="X35" s="5"/>
      <c r="Y35" s="8">
        <v>13.3</v>
      </c>
      <c r="Z35" s="5">
        <f>W35+X35+Y35</f>
        <v>13.3</v>
      </c>
      <c r="AA35" s="15">
        <v>2020</v>
      </c>
      <c r="AB35" s="41"/>
      <c r="AC35" s="38"/>
      <c r="AD35" s="38"/>
    </row>
    <row r="36" spans="1:32" s="39" customFormat="1" ht="30" x14ac:dyDescent="0.25">
      <c r="A36" s="36"/>
      <c r="B36" s="36"/>
      <c r="C36" s="36"/>
      <c r="D36" s="36"/>
      <c r="E36" s="36"/>
      <c r="F36" s="36"/>
      <c r="G36" s="36"/>
      <c r="H36" s="36"/>
      <c r="I36" s="37"/>
      <c r="J36" s="36"/>
      <c r="K36" s="36"/>
      <c r="L36" s="36"/>
      <c r="M36" s="36"/>
      <c r="N36" s="36"/>
      <c r="O36" s="36"/>
      <c r="P36" s="36"/>
      <c r="Q36" s="36"/>
      <c r="R36" s="35" t="s">
        <v>227</v>
      </c>
      <c r="S36" s="15" t="s">
        <v>39</v>
      </c>
      <c r="T36" s="8"/>
      <c r="U36" s="21"/>
      <c r="V36" s="21"/>
      <c r="W36" s="21">
        <v>1</v>
      </c>
      <c r="X36" s="21">
        <v>1</v>
      </c>
      <c r="Y36" s="5"/>
      <c r="Z36" s="6">
        <f>X36</f>
        <v>1</v>
      </c>
      <c r="AA36" s="15">
        <v>2019</v>
      </c>
      <c r="AB36" s="41"/>
      <c r="AC36" s="38"/>
      <c r="AD36" s="38"/>
    </row>
    <row r="37" spans="1:32" s="2" customFormat="1" ht="44.25" x14ac:dyDescent="0.25">
      <c r="A37" s="56" t="s">
        <v>17</v>
      </c>
      <c r="B37" s="56" t="s">
        <v>17</v>
      </c>
      <c r="C37" s="56" t="s">
        <v>33</v>
      </c>
      <c r="D37" s="56" t="s">
        <v>17</v>
      </c>
      <c r="E37" s="56" t="s">
        <v>27</v>
      </c>
      <c r="F37" s="56" t="s">
        <v>17</v>
      </c>
      <c r="G37" s="56" t="s">
        <v>26</v>
      </c>
      <c r="H37" s="56" t="s">
        <v>17</v>
      </c>
      <c r="I37" s="56" t="s">
        <v>25</v>
      </c>
      <c r="J37" s="56" t="s">
        <v>18</v>
      </c>
      <c r="K37" s="56" t="s">
        <v>17</v>
      </c>
      <c r="L37" s="56" t="s">
        <v>18</v>
      </c>
      <c r="M37" s="56" t="s">
        <v>17</v>
      </c>
      <c r="N37" s="56" t="s">
        <v>19</v>
      </c>
      <c r="O37" s="56"/>
      <c r="P37" s="56"/>
      <c r="Q37" s="56"/>
      <c r="R37" s="57" t="s">
        <v>84</v>
      </c>
      <c r="S37" s="58" t="s">
        <v>53</v>
      </c>
      <c r="T37" s="59">
        <v>900</v>
      </c>
      <c r="U37" s="60"/>
      <c r="V37" s="60"/>
      <c r="W37" s="96"/>
      <c r="X37" s="60"/>
      <c r="Y37" s="60"/>
      <c r="Z37" s="60">
        <f>T37+U37+V37+W37+X37+Y37</f>
        <v>900</v>
      </c>
      <c r="AA37" s="58">
        <v>2015</v>
      </c>
      <c r="AB37" s="38"/>
      <c r="AC37" s="38"/>
      <c r="AD37" s="38"/>
      <c r="AE37" s="39"/>
      <c r="AF37" s="39"/>
    </row>
    <row r="38" spans="1:32" s="39" customFormat="1" ht="29.25" x14ac:dyDescent="0.25">
      <c r="A38" s="37"/>
      <c r="B38" s="37"/>
      <c r="C38" s="37"/>
      <c r="D38" s="37"/>
      <c r="E38" s="36"/>
      <c r="F38" s="36"/>
      <c r="G38" s="36"/>
      <c r="H38" s="36"/>
      <c r="I38" s="37"/>
      <c r="J38" s="36"/>
      <c r="K38" s="36"/>
      <c r="L38" s="36"/>
      <c r="M38" s="36"/>
      <c r="N38" s="36"/>
      <c r="O38" s="36"/>
      <c r="P38" s="36"/>
      <c r="Q38" s="36"/>
      <c r="R38" s="35" t="s">
        <v>61</v>
      </c>
      <c r="S38" s="15" t="s">
        <v>48</v>
      </c>
      <c r="T38" s="21">
        <v>1</v>
      </c>
      <c r="U38" s="21"/>
      <c r="V38" s="21"/>
      <c r="W38" s="94"/>
      <c r="X38" s="21"/>
      <c r="Y38" s="21"/>
      <c r="Z38" s="6">
        <f>T38</f>
        <v>1</v>
      </c>
      <c r="AA38" s="15">
        <v>2015</v>
      </c>
      <c r="AB38" s="38"/>
      <c r="AC38" s="38"/>
      <c r="AD38" s="38"/>
    </row>
    <row r="39" spans="1:32" s="39" customFormat="1" ht="44.25" x14ac:dyDescent="0.25">
      <c r="A39" s="56"/>
      <c r="B39" s="56"/>
      <c r="C39" s="56"/>
      <c r="D39" s="56" t="s">
        <v>17</v>
      </c>
      <c r="E39" s="56" t="s">
        <v>27</v>
      </c>
      <c r="F39" s="56" t="s">
        <v>17</v>
      </c>
      <c r="G39" s="56" t="s">
        <v>26</v>
      </c>
      <c r="H39" s="56" t="s">
        <v>17</v>
      </c>
      <c r="I39" s="56" t="s">
        <v>25</v>
      </c>
      <c r="J39" s="56" t="s">
        <v>18</v>
      </c>
      <c r="K39" s="56" t="s">
        <v>17</v>
      </c>
      <c r="L39" s="56" t="s">
        <v>18</v>
      </c>
      <c r="M39" s="56" t="s">
        <v>17</v>
      </c>
      <c r="N39" s="56" t="s">
        <v>17</v>
      </c>
      <c r="O39" s="56" t="s">
        <v>17</v>
      </c>
      <c r="P39" s="56" t="s">
        <v>17</v>
      </c>
      <c r="Q39" s="56" t="s">
        <v>17</v>
      </c>
      <c r="R39" s="57" t="s">
        <v>85</v>
      </c>
      <c r="S39" s="58" t="s">
        <v>53</v>
      </c>
      <c r="T39" s="60">
        <f>T40</f>
        <v>20000</v>
      </c>
      <c r="U39" s="60">
        <f>U40</f>
        <v>989</v>
      </c>
      <c r="V39" s="60">
        <f>V40+V41</f>
        <v>78681.899999999994</v>
      </c>
      <c r="W39" s="96"/>
      <c r="X39" s="60"/>
      <c r="Y39" s="60">
        <f>Y42+Y43</f>
        <v>36163.300000000003</v>
      </c>
      <c r="Z39" s="60">
        <f>T39+U39+V39+W39+X39+Y39</f>
        <v>135834.20000000001</v>
      </c>
      <c r="AA39" s="58">
        <v>2020</v>
      </c>
      <c r="AB39" s="38"/>
      <c r="AC39" s="38"/>
      <c r="AD39" s="38"/>
    </row>
    <row r="40" spans="1:32" s="2" customFormat="1" ht="44.25" x14ac:dyDescent="0.25">
      <c r="A40" s="56" t="s">
        <v>17</v>
      </c>
      <c r="B40" s="56" t="s">
        <v>17</v>
      </c>
      <c r="C40" s="56" t="s">
        <v>33</v>
      </c>
      <c r="D40" s="56" t="s">
        <v>17</v>
      </c>
      <c r="E40" s="56" t="s">
        <v>27</v>
      </c>
      <c r="F40" s="56" t="s">
        <v>17</v>
      </c>
      <c r="G40" s="56" t="s">
        <v>26</v>
      </c>
      <c r="H40" s="56" t="s">
        <v>17</v>
      </c>
      <c r="I40" s="56" t="s">
        <v>25</v>
      </c>
      <c r="J40" s="56" t="s">
        <v>18</v>
      </c>
      <c r="K40" s="56" t="s">
        <v>17</v>
      </c>
      <c r="L40" s="56" t="s">
        <v>18</v>
      </c>
      <c r="M40" s="56" t="s">
        <v>17</v>
      </c>
      <c r="N40" s="56" t="s">
        <v>17</v>
      </c>
      <c r="O40" s="56" t="s">
        <v>17</v>
      </c>
      <c r="P40" s="56" t="s">
        <v>17</v>
      </c>
      <c r="Q40" s="56" t="s">
        <v>28</v>
      </c>
      <c r="R40" s="57" t="s">
        <v>85</v>
      </c>
      <c r="S40" s="58" t="s">
        <v>53</v>
      </c>
      <c r="T40" s="59">
        <v>20000</v>
      </c>
      <c r="U40" s="59">
        <f>1000-11</f>
        <v>989</v>
      </c>
      <c r="V40" s="59">
        <v>820</v>
      </c>
      <c r="W40" s="97"/>
      <c r="X40" s="59"/>
      <c r="Y40" s="60"/>
      <c r="Z40" s="60">
        <f>T40+U40+V40+W40+X40+Y40</f>
        <v>21809</v>
      </c>
      <c r="AA40" s="58">
        <v>2017</v>
      </c>
      <c r="AB40" s="41"/>
      <c r="AC40" s="38"/>
      <c r="AD40" s="38"/>
      <c r="AE40" s="39"/>
      <c r="AF40" s="39"/>
    </row>
    <row r="41" spans="1:32" s="2" customFormat="1" ht="44.25" x14ac:dyDescent="0.25">
      <c r="A41" s="56" t="s">
        <v>17</v>
      </c>
      <c r="B41" s="56" t="s">
        <v>17</v>
      </c>
      <c r="C41" s="56" t="s">
        <v>33</v>
      </c>
      <c r="D41" s="56" t="s">
        <v>17</v>
      </c>
      <c r="E41" s="56" t="s">
        <v>27</v>
      </c>
      <c r="F41" s="56" t="s">
        <v>17</v>
      </c>
      <c r="G41" s="56" t="s">
        <v>26</v>
      </c>
      <c r="H41" s="56" t="s">
        <v>17</v>
      </c>
      <c r="I41" s="56" t="s">
        <v>25</v>
      </c>
      <c r="J41" s="56" t="s">
        <v>18</v>
      </c>
      <c r="K41" s="56" t="s">
        <v>17</v>
      </c>
      <c r="L41" s="56" t="s">
        <v>18</v>
      </c>
      <c r="M41" s="56" t="s">
        <v>18</v>
      </c>
      <c r="N41" s="56" t="s">
        <v>17</v>
      </c>
      <c r="O41" s="56" t="s">
        <v>18</v>
      </c>
      <c r="P41" s="56" t="s">
        <v>28</v>
      </c>
      <c r="Q41" s="56" t="s">
        <v>187</v>
      </c>
      <c r="R41" s="57" t="s">
        <v>85</v>
      </c>
      <c r="S41" s="58" t="s">
        <v>53</v>
      </c>
      <c r="T41" s="59"/>
      <c r="U41" s="59"/>
      <c r="V41" s="59">
        <v>77861.899999999994</v>
      </c>
      <c r="W41" s="97"/>
      <c r="X41" s="59"/>
      <c r="Y41" s="60"/>
      <c r="Z41" s="60">
        <f>T41+U41+V41+W41+X41+Y41</f>
        <v>77861.899999999994</v>
      </c>
      <c r="AA41" s="58">
        <v>2017</v>
      </c>
      <c r="AB41" s="41"/>
      <c r="AC41" s="38"/>
      <c r="AD41" s="38"/>
      <c r="AE41" s="39"/>
      <c r="AF41" s="39"/>
    </row>
    <row r="42" spans="1:32" s="2" customFormat="1" ht="44.25" x14ac:dyDescent="0.25">
      <c r="A42" s="56" t="s">
        <v>17</v>
      </c>
      <c r="B42" s="56" t="s">
        <v>18</v>
      </c>
      <c r="C42" s="56" t="s">
        <v>19</v>
      </c>
      <c r="D42" s="56" t="s">
        <v>17</v>
      </c>
      <c r="E42" s="56" t="s">
        <v>27</v>
      </c>
      <c r="F42" s="56" t="s">
        <v>17</v>
      </c>
      <c r="G42" s="56" t="s">
        <v>26</v>
      </c>
      <c r="H42" s="56" t="s">
        <v>17</v>
      </c>
      <c r="I42" s="56" t="s">
        <v>25</v>
      </c>
      <c r="J42" s="56" t="s">
        <v>18</v>
      </c>
      <c r="K42" s="56" t="s">
        <v>17</v>
      </c>
      <c r="L42" s="56" t="s">
        <v>18</v>
      </c>
      <c r="M42" s="56" t="s">
        <v>17</v>
      </c>
      <c r="N42" s="56" t="s">
        <v>17</v>
      </c>
      <c r="O42" s="56" t="s">
        <v>17</v>
      </c>
      <c r="P42" s="56" t="s">
        <v>17</v>
      </c>
      <c r="Q42" s="56" t="s">
        <v>28</v>
      </c>
      <c r="R42" s="57" t="s">
        <v>85</v>
      </c>
      <c r="S42" s="58" t="s">
        <v>53</v>
      </c>
      <c r="T42" s="59"/>
      <c r="U42" s="59"/>
      <c r="V42" s="59"/>
      <c r="W42" s="97"/>
      <c r="X42" s="59"/>
      <c r="Y42" s="59">
        <v>3495.5</v>
      </c>
      <c r="Z42" s="60">
        <f>T42+U42+V42+W42+X42+Y42</f>
        <v>3495.5</v>
      </c>
      <c r="AA42" s="58">
        <v>2020</v>
      </c>
      <c r="AB42" s="41"/>
      <c r="AC42" s="38"/>
      <c r="AD42" s="38"/>
      <c r="AE42" s="39"/>
      <c r="AF42" s="39"/>
    </row>
    <row r="43" spans="1:32" s="2" customFormat="1" ht="44.25" x14ac:dyDescent="0.25">
      <c r="A43" s="56" t="s">
        <v>17</v>
      </c>
      <c r="B43" s="56" t="s">
        <v>18</v>
      </c>
      <c r="C43" s="56" t="s">
        <v>19</v>
      </c>
      <c r="D43" s="56" t="s">
        <v>17</v>
      </c>
      <c r="E43" s="56" t="s">
        <v>27</v>
      </c>
      <c r="F43" s="56" t="s">
        <v>17</v>
      </c>
      <c r="G43" s="56" t="s">
        <v>26</v>
      </c>
      <c r="H43" s="56" t="s">
        <v>17</v>
      </c>
      <c r="I43" s="56" t="s">
        <v>25</v>
      </c>
      <c r="J43" s="56" t="s">
        <v>18</v>
      </c>
      <c r="K43" s="56" t="s">
        <v>17</v>
      </c>
      <c r="L43" s="56" t="s">
        <v>18</v>
      </c>
      <c r="M43" s="56" t="s">
        <v>161</v>
      </c>
      <c r="N43" s="56" t="s">
        <v>17</v>
      </c>
      <c r="O43" s="56" t="s">
        <v>25</v>
      </c>
      <c r="P43" s="56" t="s">
        <v>24</v>
      </c>
      <c r="Q43" s="56" t="s">
        <v>19</v>
      </c>
      <c r="R43" s="57" t="s">
        <v>85</v>
      </c>
      <c r="S43" s="58" t="s">
        <v>53</v>
      </c>
      <c r="T43" s="59"/>
      <c r="U43" s="59"/>
      <c r="V43" s="59"/>
      <c r="W43" s="97"/>
      <c r="X43" s="59"/>
      <c r="Y43" s="59">
        <v>32667.8</v>
      </c>
      <c r="Z43" s="60">
        <f>T43+U43+V43+W43+X43+Y43</f>
        <v>32667.8</v>
      </c>
      <c r="AA43" s="58">
        <v>2020</v>
      </c>
      <c r="AB43" s="41"/>
      <c r="AC43" s="38"/>
      <c r="AD43" s="38"/>
      <c r="AE43" s="39"/>
      <c r="AF43" s="39"/>
    </row>
    <row r="44" spans="1:32" s="39" customFormat="1" ht="29.25" x14ac:dyDescent="0.25">
      <c r="A44" s="37"/>
      <c r="B44" s="37"/>
      <c r="C44" s="37"/>
      <c r="D44" s="37"/>
      <c r="E44" s="36"/>
      <c r="F44" s="36"/>
      <c r="G44" s="36"/>
      <c r="H44" s="36"/>
      <c r="I44" s="37"/>
      <c r="J44" s="36"/>
      <c r="K44" s="36"/>
      <c r="L44" s="36"/>
      <c r="M44" s="36"/>
      <c r="N44" s="36"/>
      <c r="O44" s="36"/>
      <c r="P44" s="36"/>
      <c r="Q44" s="36"/>
      <c r="R44" s="35" t="s">
        <v>58</v>
      </c>
      <c r="S44" s="15" t="s">
        <v>48</v>
      </c>
      <c r="T44" s="21">
        <v>1</v>
      </c>
      <c r="U44" s="21"/>
      <c r="V44" s="21"/>
      <c r="W44" s="94"/>
      <c r="X44" s="21"/>
      <c r="Y44" s="21"/>
      <c r="Z44" s="6">
        <v>1</v>
      </c>
      <c r="AA44" s="15">
        <v>2015</v>
      </c>
      <c r="AB44" s="38"/>
      <c r="AC44" s="38"/>
      <c r="AD44" s="38"/>
    </row>
    <row r="45" spans="1:32" s="39" customFormat="1" ht="29.25" x14ac:dyDescent="0.25">
      <c r="A45" s="36"/>
      <c r="B45" s="36"/>
      <c r="C45" s="36"/>
      <c r="D45" s="36"/>
      <c r="E45" s="36"/>
      <c r="F45" s="36"/>
      <c r="G45" s="36"/>
      <c r="H45" s="36"/>
      <c r="I45" s="37"/>
      <c r="J45" s="36"/>
      <c r="K45" s="36"/>
      <c r="L45" s="36"/>
      <c r="M45" s="36"/>
      <c r="N45" s="36"/>
      <c r="O45" s="36"/>
      <c r="P45" s="36"/>
      <c r="Q45" s="36"/>
      <c r="R45" s="35" t="s">
        <v>221</v>
      </c>
      <c r="S45" s="15" t="s">
        <v>5</v>
      </c>
      <c r="T45" s="8"/>
      <c r="U45" s="8"/>
      <c r="V45" s="8"/>
      <c r="W45" s="93"/>
      <c r="X45" s="8"/>
      <c r="Y45" s="8">
        <v>1.2</v>
      </c>
      <c r="Z45" s="5">
        <f>X45+Y45</f>
        <v>1.2</v>
      </c>
      <c r="AA45" s="15">
        <v>2020</v>
      </c>
      <c r="AB45" s="38"/>
      <c r="AC45" s="38"/>
      <c r="AD45" s="38"/>
    </row>
    <row r="46" spans="1:32" s="39" customFormat="1" ht="29.25" x14ac:dyDescent="0.25">
      <c r="A46" s="36"/>
      <c r="B46" s="36"/>
      <c r="C46" s="36"/>
      <c r="D46" s="36"/>
      <c r="E46" s="36"/>
      <c r="F46" s="36"/>
      <c r="G46" s="36"/>
      <c r="H46" s="36"/>
      <c r="I46" s="37"/>
      <c r="J46" s="36"/>
      <c r="K46" s="36"/>
      <c r="L46" s="36"/>
      <c r="M46" s="36"/>
      <c r="N46" s="36"/>
      <c r="O46" s="36"/>
      <c r="P46" s="36"/>
      <c r="Q46" s="36"/>
      <c r="R46" s="35" t="s">
        <v>245</v>
      </c>
      <c r="S46" s="15" t="s">
        <v>48</v>
      </c>
      <c r="T46" s="8"/>
      <c r="U46" s="21"/>
      <c r="V46" s="18">
        <v>1</v>
      </c>
      <c r="W46" s="93"/>
      <c r="X46" s="8"/>
      <c r="Y46" s="8"/>
      <c r="Z46" s="6">
        <f>T46+U46+V46+W46+X46+Y46</f>
        <v>1</v>
      </c>
      <c r="AA46" s="15">
        <v>2017</v>
      </c>
      <c r="AB46" s="38"/>
      <c r="AC46" s="38"/>
      <c r="AD46" s="38"/>
    </row>
    <row r="47" spans="1:32" s="39" customFormat="1" ht="30" x14ac:dyDescent="0.25">
      <c r="A47" s="36"/>
      <c r="B47" s="36"/>
      <c r="C47" s="36"/>
      <c r="D47" s="36"/>
      <c r="E47" s="36"/>
      <c r="F47" s="36"/>
      <c r="G47" s="36"/>
      <c r="H47" s="36"/>
      <c r="I47" s="37"/>
      <c r="J47" s="36"/>
      <c r="K47" s="36"/>
      <c r="L47" s="36"/>
      <c r="M47" s="36"/>
      <c r="N47" s="36"/>
      <c r="O47" s="36"/>
      <c r="P47" s="36"/>
      <c r="Q47" s="36"/>
      <c r="R47" s="35" t="s">
        <v>246</v>
      </c>
      <c r="S47" s="15" t="s">
        <v>39</v>
      </c>
      <c r="T47" s="8"/>
      <c r="U47" s="21">
        <v>1</v>
      </c>
      <c r="V47" s="8"/>
      <c r="W47" s="93"/>
      <c r="X47" s="8"/>
      <c r="Y47" s="8"/>
      <c r="Z47" s="6">
        <f>T47+U47+V47+W47+X47+Y47</f>
        <v>1</v>
      </c>
      <c r="AA47" s="15">
        <v>2016</v>
      </c>
      <c r="AB47" s="41"/>
      <c r="AC47" s="38"/>
      <c r="AD47" s="38"/>
    </row>
    <row r="48" spans="1:32" s="2" customFormat="1" ht="45" x14ac:dyDescent="0.25">
      <c r="A48" s="56" t="s">
        <v>17</v>
      </c>
      <c r="B48" s="56" t="s">
        <v>17</v>
      </c>
      <c r="C48" s="56" t="s">
        <v>33</v>
      </c>
      <c r="D48" s="56" t="s">
        <v>17</v>
      </c>
      <c r="E48" s="56" t="s">
        <v>27</v>
      </c>
      <c r="F48" s="56" t="s">
        <v>17</v>
      </c>
      <c r="G48" s="56" t="s">
        <v>26</v>
      </c>
      <c r="H48" s="56" t="s">
        <v>17</v>
      </c>
      <c r="I48" s="56" t="s">
        <v>25</v>
      </c>
      <c r="J48" s="56" t="s">
        <v>18</v>
      </c>
      <c r="K48" s="56" t="s">
        <v>17</v>
      </c>
      <c r="L48" s="56" t="s">
        <v>18</v>
      </c>
      <c r="M48" s="56" t="s">
        <v>17</v>
      </c>
      <c r="N48" s="56" t="s">
        <v>27</v>
      </c>
      <c r="O48" s="56"/>
      <c r="P48" s="56"/>
      <c r="Q48" s="56"/>
      <c r="R48" s="57" t="s">
        <v>51</v>
      </c>
      <c r="S48" s="58" t="s">
        <v>53</v>
      </c>
      <c r="T48" s="59">
        <f>10450-1008</f>
        <v>9442</v>
      </c>
      <c r="U48" s="59"/>
      <c r="V48" s="59"/>
      <c r="W48" s="97"/>
      <c r="X48" s="59"/>
      <c r="Y48" s="59"/>
      <c r="Z48" s="60">
        <f>T48+U48+V48+W48+X48+Y48</f>
        <v>9442</v>
      </c>
      <c r="AA48" s="58">
        <v>2015</v>
      </c>
      <c r="AB48" s="38"/>
      <c r="AC48" s="38"/>
      <c r="AD48" s="38"/>
      <c r="AE48" s="39"/>
      <c r="AF48" s="39"/>
    </row>
    <row r="49" spans="1:32" s="39" customFormat="1" ht="29.25" x14ac:dyDescent="0.25">
      <c r="A49" s="37"/>
      <c r="B49" s="37"/>
      <c r="C49" s="37"/>
      <c r="D49" s="37"/>
      <c r="E49" s="36"/>
      <c r="F49" s="36"/>
      <c r="G49" s="36"/>
      <c r="H49" s="36"/>
      <c r="I49" s="37"/>
      <c r="J49" s="36"/>
      <c r="K49" s="36"/>
      <c r="L49" s="36"/>
      <c r="M49" s="36"/>
      <c r="N49" s="36"/>
      <c r="O49" s="36"/>
      <c r="P49" s="36"/>
      <c r="Q49" s="36"/>
      <c r="R49" s="35" t="s">
        <v>58</v>
      </c>
      <c r="S49" s="15" t="s">
        <v>48</v>
      </c>
      <c r="T49" s="21">
        <v>1</v>
      </c>
      <c r="U49" s="21"/>
      <c r="V49" s="21"/>
      <c r="W49" s="94"/>
      <c r="X49" s="21"/>
      <c r="Y49" s="21"/>
      <c r="Z49" s="6">
        <f>T49</f>
        <v>1</v>
      </c>
      <c r="AA49" s="15">
        <v>2015</v>
      </c>
      <c r="AB49" s="38"/>
      <c r="AC49" s="38"/>
      <c r="AD49" s="38"/>
    </row>
    <row r="50" spans="1:32" s="39" customFormat="1" ht="27.6" customHeight="1" x14ac:dyDescent="0.25">
      <c r="A50" s="36"/>
      <c r="B50" s="36"/>
      <c r="C50" s="36"/>
      <c r="D50" s="36"/>
      <c r="E50" s="36"/>
      <c r="F50" s="36"/>
      <c r="G50" s="36"/>
      <c r="H50" s="36"/>
      <c r="I50" s="37"/>
      <c r="J50" s="36"/>
      <c r="K50" s="36"/>
      <c r="L50" s="36"/>
      <c r="M50" s="36"/>
      <c r="N50" s="36"/>
      <c r="O50" s="36"/>
      <c r="P50" s="36"/>
      <c r="Q50" s="36"/>
      <c r="R50" s="17" t="s">
        <v>60</v>
      </c>
      <c r="S50" s="15" t="s">
        <v>5</v>
      </c>
      <c r="T50" s="8">
        <v>0.9</v>
      </c>
      <c r="U50" s="8"/>
      <c r="V50" s="8"/>
      <c r="W50" s="93"/>
      <c r="X50" s="8"/>
      <c r="Y50" s="8"/>
      <c r="Z50" s="5">
        <f>T50+U50+V50+W50+X50+Y50</f>
        <v>0.9</v>
      </c>
      <c r="AA50" s="15">
        <v>2015</v>
      </c>
      <c r="AB50" s="38"/>
      <c r="AC50" s="38"/>
      <c r="AD50" s="38"/>
    </row>
    <row r="51" spans="1:32" s="2" customFormat="1" ht="45" x14ac:dyDescent="0.25">
      <c r="A51" s="56" t="s">
        <v>17</v>
      </c>
      <c r="B51" s="56" t="s">
        <v>17</v>
      </c>
      <c r="C51" s="56" t="s">
        <v>33</v>
      </c>
      <c r="D51" s="56" t="s">
        <v>17</v>
      </c>
      <c r="E51" s="56" t="s">
        <v>27</v>
      </c>
      <c r="F51" s="56" t="s">
        <v>17</v>
      </c>
      <c r="G51" s="56" t="s">
        <v>26</v>
      </c>
      <c r="H51" s="56" t="s">
        <v>17</v>
      </c>
      <c r="I51" s="56" t="s">
        <v>25</v>
      </c>
      <c r="J51" s="56" t="s">
        <v>18</v>
      </c>
      <c r="K51" s="56" t="s">
        <v>17</v>
      </c>
      <c r="L51" s="56" t="s">
        <v>18</v>
      </c>
      <c r="M51" s="56" t="s">
        <v>17</v>
      </c>
      <c r="N51" s="56" t="s">
        <v>17</v>
      </c>
      <c r="O51" s="56" t="s">
        <v>17</v>
      </c>
      <c r="P51" s="56" t="s">
        <v>17</v>
      </c>
      <c r="Q51" s="56" t="s">
        <v>24</v>
      </c>
      <c r="R51" s="57" t="s">
        <v>86</v>
      </c>
      <c r="S51" s="58" t="s">
        <v>53</v>
      </c>
      <c r="T51" s="59">
        <f>8000-833</f>
        <v>7167</v>
      </c>
      <c r="U51" s="59">
        <f>21200-3425-9425-393-583</f>
        <v>7374</v>
      </c>
      <c r="V51" s="60"/>
      <c r="W51" s="96"/>
      <c r="X51" s="60"/>
      <c r="Y51" s="60"/>
      <c r="Z51" s="60">
        <f>T51+U51+V51+W51+X51+Y51</f>
        <v>14541</v>
      </c>
      <c r="AA51" s="58">
        <v>2016</v>
      </c>
      <c r="AB51" s="41"/>
      <c r="AC51" s="38"/>
      <c r="AD51" s="38"/>
      <c r="AE51" s="39"/>
      <c r="AF51" s="39"/>
    </row>
    <row r="52" spans="1:32" s="39" customFormat="1" ht="29.25" x14ac:dyDescent="0.25">
      <c r="A52" s="37"/>
      <c r="B52" s="37"/>
      <c r="C52" s="37"/>
      <c r="D52" s="37"/>
      <c r="E52" s="36"/>
      <c r="F52" s="36"/>
      <c r="G52" s="36"/>
      <c r="H52" s="36"/>
      <c r="I52" s="37"/>
      <c r="J52" s="36"/>
      <c r="K52" s="36"/>
      <c r="L52" s="36"/>
      <c r="M52" s="36"/>
      <c r="N52" s="36"/>
      <c r="O52" s="36"/>
      <c r="P52" s="36"/>
      <c r="Q52" s="36"/>
      <c r="R52" s="35" t="s">
        <v>58</v>
      </c>
      <c r="S52" s="15" t="s">
        <v>48</v>
      </c>
      <c r="T52" s="21">
        <v>1</v>
      </c>
      <c r="U52" s="21"/>
      <c r="V52" s="21"/>
      <c r="W52" s="94"/>
      <c r="X52" s="21"/>
      <c r="Y52" s="21"/>
      <c r="Z52" s="6">
        <f>T52</f>
        <v>1</v>
      </c>
      <c r="AA52" s="15">
        <v>2015</v>
      </c>
      <c r="AB52" s="41"/>
      <c r="AC52" s="38"/>
      <c r="AD52" s="38"/>
    </row>
    <row r="53" spans="1:32" s="2" customFormat="1" ht="27.6" customHeight="1" x14ac:dyDescent="0.25">
      <c r="A53" s="36"/>
      <c r="B53" s="36"/>
      <c r="C53" s="36"/>
      <c r="D53" s="36"/>
      <c r="E53" s="36"/>
      <c r="F53" s="36"/>
      <c r="G53" s="36"/>
      <c r="H53" s="36"/>
      <c r="I53" s="37"/>
      <c r="J53" s="36"/>
      <c r="K53" s="36"/>
      <c r="L53" s="36"/>
      <c r="M53" s="36"/>
      <c r="N53" s="36"/>
      <c r="O53" s="36"/>
      <c r="P53" s="36"/>
      <c r="Q53" s="36"/>
      <c r="R53" s="53" t="s">
        <v>60</v>
      </c>
      <c r="S53" s="85" t="s">
        <v>5</v>
      </c>
      <c r="T53" s="14"/>
      <c r="U53" s="8">
        <v>0.7</v>
      </c>
      <c r="V53" s="8"/>
      <c r="W53" s="93"/>
      <c r="X53" s="8"/>
      <c r="Y53" s="8"/>
      <c r="Z53" s="5">
        <f>T53+U53+V53+W53+X53+Y53</f>
        <v>0.7</v>
      </c>
      <c r="AA53" s="15">
        <v>2016</v>
      </c>
      <c r="AB53" s="41"/>
      <c r="AC53" s="38"/>
      <c r="AD53" s="38"/>
      <c r="AE53" s="39"/>
      <c r="AF53" s="39"/>
    </row>
    <row r="54" spans="1:32" s="2" customFormat="1" ht="30" x14ac:dyDescent="0.25">
      <c r="A54" s="56" t="s">
        <v>17</v>
      </c>
      <c r="B54" s="56" t="s">
        <v>17</v>
      </c>
      <c r="C54" s="56" t="s">
        <v>33</v>
      </c>
      <c r="D54" s="56" t="s">
        <v>17</v>
      </c>
      <c r="E54" s="56" t="s">
        <v>27</v>
      </c>
      <c r="F54" s="56" t="s">
        <v>17</v>
      </c>
      <c r="G54" s="56" t="s">
        <v>26</v>
      </c>
      <c r="H54" s="56" t="s">
        <v>17</v>
      </c>
      <c r="I54" s="56" t="s">
        <v>25</v>
      </c>
      <c r="J54" s="56" t="s">
        <v>18</v>
      </c>
      <c r="K54" s="56" t="s">
        <v>17</v>
      </c>
      <c r="L54" s="56" t="s">
        <v>18</v>
      </c>
      <c r="M54" s="56" t="s">
        <v>17</v>
      </c>
      <c r="N54" s="56" t="s">
        <v>17</v>
      </c>
      <c r="O54" s="56" t="s">
        <v>17</v>
      </c>
      <c r="P54" s="56" t="s">
        <v>17</v>
      </c>
      <c r="Q54" s="56" t="s">
        <v>29</v>
      </c>
      <c r="R54" s="57" t="s">
        <v>87</v>
      </c>
      <c r="S54" s="58" t="s">
        <v>53</v>
      </c>
      <c r="T54" s="59">
        <v>15000</v>
      </c>
      <c r="U54" s="59"/>
      <c r="V54" s="59"/>
      <c r="W54" s="97"/>
      <c r="X54" s="60"/>
      <c r="Y54" s="60"/>
      <c r="Z54" s="60">
        <f>T54+U54+V54+W54+X54+Y54</f>
        <v>15000</v>
      </c>
      <c r="AA54" s="58">
        <v>2015</v>
      </c>
      <c r="AB54" s="38"/>
      <c r="AC54" s="38"/>
      <c r="AD54" s="38"/>
      <c r="AE54" s="39"/>
      <c r="AF54" s="39"/>
    </row>
    <row r="55" spans="1:32" s="2" customFormat="1" ht="27.6" customHeight="1" x14ac:dyDescent="0.25">
      <c r="A55" s="36"/>
      <c r="B55" s="36"/>
      <c r="C55" s="36"/>
      <c r="D55" s="36"/>
      <c r="E55" s="36"/>
      <c r="F55" s="36"/>
      <c r="G55" s="36"/>
      <c r="H55" s="36"/>
      <c r="I55" s="37"/>
      <c r="J55" s="36"/>
      <c r="K55" s="36"/>
      <c r="L55" s="36"/>
      <c r="M55" s="36"/>
      <c r="N55" s="36"/>
      <c r="O55" s="36"/>
      <c r="P55" s="36"/>
      <c r="Q55" s="36"/>
      <c r="R55" s="53" t="s">
        <v>88</v>
      </c>
      <c r="S55" s="85" t="s">
        <v>5</v>
      </c>
      <c r="T55" s="14">
        <v>0.3</v>
      </c>
      <c r="U55" s="8"/>
      <c r="V55" s="8"/>
      <c r="W55" s="93"/>
      <c r="X55" s="8"/>
      <c r="Y55" s="8"/>
      <c r="Z55" s="5">
        <f>T55+U55+V55+W55+X55+Y55</f>
        <v>0.3</v>
      </c>
      <c r="AA55" s="15">
        <v>2015</v>
      </c>
      <c r="AB55" s="38"/>
      <c r="AC55" s="38"/>
      <c r="AD55" s="38"/>
      <c r="AE55" s="39"/>
      <c r="AF55" s="39"/>
    </row>
    <row r="56" spans="1:32" s="2" customFormat="1" ht="30" x14ac:dyDescent="0.25">
      <c r="A56" s="56" t="s">
        <v>17</v>
      </c>
      <c r="B56" s="56" t="s">
        <v>17</v>
      </c>
      <c r="C56" s="56" t="s">
        <v>33</v>
      </c>
      <c r="D56" s="56" t="s">
        <v>17</v>
      </c>
      <c r="E56" s="56" t="s">
        <v>27</v>
      </c>
      <c r="F56" s="56" t="s">
        <v>17</v>
      </c>
      <c r="G56" s="56" t="s">
        <v>26</v>
      </c>
      <c r="H56" s="56" t="s">
        <v>17</v>
      </c>
      <c r="I56" s="56" t="s">
        <v>25</v>
      </c>
      <c r="J56" s="56" t="s">
        <v>18</v>
      </c>
      <c r="K56" s="56" t="s">
        <v>17</v>
      </c>
      <c r="L56" s="56" t="s">
        <v>18</v>
      </c>
      <c r="M56" s="56" t="s">
        <v>17</v>
      </c>
      <c r="N56" s="56" t="s">
        <v>17</v>
      </c>
      <c r="O56" s="56" t="s">
        <v>17</v>
      </c>
      <c r="P56" s="56" t="s">
        <v>17</v>
      </c>
      <c r="Q56" s="56" t="s">
        <v>25</v>
      </c>
      <c r="R56" s="57" t="s">
        <v>222</v>
      </c>
      <c r="S56" s="58" t="s">
        <v>53</v>
      </c>
      <c r="T56" s="60"/>
      <c r="U56" s="59">
        <f>4000-1500-100</f>
        <v>2400</v>
      </c>
      <c r="V56" s="59"/>
      <c r="W56" s="97"/>
      <c r="X56" s="59"/>
      <c r="Y56" s="60"/>
      <c r="Z56" s="60">
        <f>T56+U56+V56+W56+X56+Y56</f>
        <v>2400</v>
      </c>
      <c r="AA56" s="58">
        <v>2016</v>
      </c>
      <c r="AB56" s="41"/>
      <c r="AC56" s="38"/>
      <c r="AD56" s="38"/>
      <c r="AE56" s="39"/>
      <c r="AF56" s="39"/>
    </row>
    <row r="57" spans="1:32" s="39" customFormat="1" ht="29.25" x14ac:dyDescent="0.25">
      <c r="A57" s="37"/>
      <c r="B57" s="37"/>
      <c r="C57" s="37"/>
      <c r="D57" s="37"/>
      <c r="E57" s="36"/>
      <c r="F57" s="36"/>
      <c r="G57" s="36"/>
      <c r="H57" s="36"/>
      <c r="I57" s="37"/>
      <c r="J57" s="36"/>
      <c r="K57" s="36"/>
      <c r="L57" s="36"/>
      <c r="M57" s="36"/>
      <c r="N57" s="36"/>
      <c r="O57" s="36"/>
      <c r="P57" s="36"/>
      <c r="Q57" s="36"/>
      <c r="R57" s="35" t="s">
        <v>61</v>
      </c>
      <c r="S57" s="15" t="s">
        <v>48</v>
      </c>
      <c r="T57" s="8"/>
      <c r="U57" s="21">
        <v>1</v>
      </c>
      <c r="V57" s="21"/>
      <c r="W57" s="94"/>
      <c r="X57" s="21"/>
      <c r="Y57" s="21"/>
      <c r="Z57" s="6">
        <f>U57</f>
        <v>1</v>
      </c>
      <c r="AA57" s="15">
        <v>2016</v>
      </c>
      <c r="AB57" s="41"/>
      <c r="AC57" s="38"/>
      <c r="AD57" s="38"/>
    </row>
    <row r="58" spans="1:32" s="2" customFormat="1" ht="45" x14ac:dyDescent="0.25">
      <c r="A58" s="56" t="s">
        <v>17</v>
      </c>
      <c r="B58" s="56" t="s">
        <v>17</v>
      </c>
      <c r="C58" s="56" t="s">
        <v>33</v>
      </c>
      <c r="D58" s="56" t="s">
        <v>17</v>
      </c>
      <c r="E58" s="56" t="s">
        <v>27</v>
      </c>
      <c r="F58" s="56" t="s">
        <v>17</v>
      </c>
      <c r="G58" s="56" t="s">
        <v>26</v>
      </c>
      <c r="H58" s="56" t="s">
        <v>17</v>
      </c>
      <c r="I58" s="56" t="s">
        <v>25</v>
      </c>
      <c r="J58" s="56" t="s">
        <v>18</v>
      </c>
      <c r="K58" s="56" t="s">
        <v>17</v>
      </c>
      <c r="L58" s="56" t="s">
        <v>18</v>
      </c>
      <c r="M58" s="56" t="s">
        <v>17</v>
      </c>
      <c r="N58" s="56" t="s">
        <v>17</v>
      </c>
      <c r="O58" s="56" t="s">
        <v>17</v>
      </c>
      <c r="P58" s="56" t="s">
        <v>17</v>
      </c>
      <c r="Q58" s="56" t="s">
        <v>26</v>
      </c>
      <c r="R58" s="57" t="s">
        <v>89</v>
      </c>
      <c r="S58" s="58" t="s">
        <v>53</v>
      </c>
      <c r="T58" s="60"/>
      <c r="U58" s="59">
        <f>1500+400-7-24.1</f>
        <v>1868.9</v>
      </c>
      <c r="V58" s="60"/>
      <c r="W58" s="96"/>
      <c r="X58" s="60"/>
      <c r="Y58" s="60"/>
      <c r="Z58" s="60">
        <f>T58+U58+V58+W58+X58+Y58</f>
        <v>1868.9</v>
      </c>
      <c r="AA58" s="58">
        <v>2016</v>
      </c>
      <c r="AB58" s="41"/>
      <c r="AC58" s="38"/>
      <c r="AD58" s="38"/>
      <c r="AE58" s="39"/>
      <c r="AF58" s="39"/>
    </row>
    <row r="59" spans="1:32" s="2" customFormat="1" ht="29.25" x14ac:dyDescent="0.25">
      <c r="A59" s="36"/>
      <c r="B59" s="36"/>
      <c r="C59" s="36"/>
      <c r="D59" s="36"/>
      <c r="E59" s="36"/>
      <c r="F59" s="36"/>
      <c r="G59" s="36"/>
      <c r="H59" s="36"/>
      <c r="I59" s="37"/>
      <c r="J59" s="36"/>
      <c r="K59" s="36"/>
      <c r="L59" s="36"/>
      <c r="M59" s="36"/>
      <c r="N59" s="36"/>
      <c r="O59" s="36"/>
      <c r="P59" s="36"/>
      <c r="Q59" s="36"/>
      <c r="R59" s="35" t="s">
        <v>83</v>
      </c>
      <c r="S59" s="85" t="s">
        <v>5</v>
      </c>
      <c r="T59" s="14"/>
      <c r="U59" s="8">
        <v>0.6</v>
      </c>
      <c r="V59" s="8"/>
      <c r="W59" s="93"/>
      <c r="X59" s="8"/>
      <c r="Y59" s="8"/>
      <c r="Z59" s="5">
        <f>T59+U59+V59+W59+X59+Y59</f>
        <v>0.6</v>
      </c>
      <c r="AA59" s="15">
        <v>2016</v>
      </c>
      <c r="AB59" s="41"/>
      <c r="AC59" s="38"/>
      <c r="AD59" s="38"/>
      <c r="AE59" s="39"/>
      <c r="AF59" s="39"/>
    </row>
    <row r="60" spans="1:32" s="2" customFormat="1" ht="30" x14ac:dyDescent="0.25">
      <c r="A60" s="36"/>
      <c r="B60" s="36"/>
      <c r="C60" s="36"/>
      <c r="D60" s="36"/>
      <c r="E60" s="36"/>
      <c r="F60" s="36"/>
      <c r="G60" s="36"/>
      <c r="H60" s="36"/>
      <c r="I60" s="37"/>
      <c r="J60" s="36"/>
      <c r="K60" s="36"/>
      <c r="L60" s="36"/>
      <c r="M60" s="36"/>
      <c r="N60" s="36"/>
      <c r="O60" s="36"/>
      <c r="P60" s="36"/>
      <c r="Q60" s="36"/>
      <c r="R60" s="35" t="s">
        <v>81</v>
      </c>
      <c r="S60" s="15" t="s">
        <v>54</v>
      </c>
      <c r="T60" s="8"/>
      <c r="U60" s="8">
        <v>18.7</v>
      </c>
      <c r="V60" s="8"/>
      <c r="W60" s="93"/>
      <c r="X60" s="8"/>
      <c r="Y60" s="8"/>
      <c r="Z60" s="5">
        <f>T60+U60+V60+W60+X60+Y60</f>
        <v>18.7</v>
      </c>
      <c r="AA60" s="15">
        <v>2016</v>
      </c>
      <c r="AB60" s="41"/>
      <c r="AC60" s="38"/>
      <c r="AD60" s="38"/>
      <c r="AE60" s="39"/>
      <c r="AF60" s="39"/>
    </row>
    <row r="61" spans="1:32" s="2" customFormat="1" ht="30" x14ac:dyDescent="0.25">
      <c r="A61" s="56" t="s">
        <v>17</v>
      </c>
      <c r="B61" s="56" t="s">
        <v>17</v>
      </c>
      <c r="C61" s="56" t="s">
        <v>33</v>
      </c>
      <c r="D61" s="56" t="s">
        <v>17</v>
      </c>
      <c r="E61" s="56" t="s">
        <v>27</v>
      </c>
      <c r="F61" s="56" t="s">
        <v>17</v>
      </c>
      <c r="G61" s="56" t="s">
        <v>26</v>
      </c>
      <c r="H61" s="56" t="s">
        <v>17</v>
      </c>
      <c r="I61" s="56" t="s">
        <v>25</v>
      </c>
      <c r="J61" s="56" t="s">
        <v>18</v>
      </c>
      <c r="K61" s="56" t="s">
        <v>17</v>
      </c>
      <c r="L61" s="56" t="s">
        <v>18</v>
      </c>
      <c r="M61" s="56" t="s">
        <v>17</v>
      </c>
      <c r="N61" s="56" t="s">
        <v>17</v>
      </c>
      <c r="O61" s="56" t="s">
        <v>17</v>
      </c>
      <c r="P61" s="56" t="s">
        <v>18</v>
      </c>
      <c r="Q61" s="56" t="s">
        <v>18</v>
      </c>
      <c r="R61" s="57" t="s">
        <v>57</v>
      </c>
      <c r="S61" s="58" t="s">
        <v>53</v>
      </c>
      <c r="T61" s="59">
        <v>2000</v>
      </c>
      <c r="U61" s="59">
        <v>1051</v>
      </c>
      <c r="V61" s="59"/>
      <c r="W61" s="96"/>
      <c r="X61" s="60"/>
      <c r="Y61" s="60"/>
      <c r="Z61" s="60">
        <f>T61+U61+V61+W61+X61+Y61</f>
        <v>3051</v>
      </c>
      <c r="AA61" s="58">
        <v>2016</v>
      </c>
      <c r="AB61" s="73"/>
      <c r="AC61" s="38"/>
      <c r="AD61" s="38"/>
      <c r="AE61" s="39"/>
      <c r="AF61" s="39"/>
    </row>
    <row r="62" spans="1:32" s="39" customFormat="1" ht="29.25" x14ac:dyDescent="0.25">
      <c r="A62" s="36"/>
      <c r="B62" s="36"/>
      <c r="C62" s="36"/>
      <c r="D62" s="36"/>
      <c r="E62" s="36"/>
      <c r="F62" s="36"/>
      <c r="G62" s="36"/>
      <c r="H62" s="36"/>
      <c r="I62" s="37"/>
      <c r="J62" s="36"/>
      <c r="K62" s="36"/>
      <c r="L62" s="36"/>
      <c r="M62" s="36"/>
      <c r="N62" s="36"/>
      <c r="O62" s="36"/>
      <c r="P62" s="36"/>
      <c r="Q62" s="36"/>
      <c r="R62" s="35" t="s">
        <v>58</v>
      </c>
      <c r="S62" s="15" t="s">
        <v>48</v>
      </c>
      <c r="T62" s="21">
        <v>1</v>
      </c>
      <c r="U62" s="21">
        <v>1</v>
      </c>
      <c r="V62" s="6"/>
      <c r="W62" s="94"/>
      <c r="X62" s="21"/>
      <c r="Y62" s="21"/>
      <c r="Z62" s="6">
        <v>1</v>
      </c>
      <c r="AA62" s="15">
        <v>2016</v>
      </c>
      <c r="AB62" s="38"/>
      <c r="AC62" s="38"/>
      <c r="AD62" s="38"/>
    </row>
    <row r="63" spans="1:32" s="2" customFormat="1" ht="44.25" x14ac:dyDescent="0.25">
      <c r="A63" s="56" t="s">
        <v>17</v>
      </c>
      <c r="B63" s="56" t="s">
        <v>17</v>
      </c>
      <c r="C63" s="56" t="s">
        <v>33</v>
      </c>
      <c r="D63" s="56" t="s">
        <v>17</v>
      </c>
      <c r="E63" s="56" t="s">
        <v>27</v>
      </c>
      <c r="F63" s="56" t="s">
        <v>17</v>
      </c>
      <c r="G63" s="56" t="s">
        <v>26</v>
      </c>
      <c r="H63" s="56" t="s">
        <v>17</v>
      </c>
      <c r="I63" s="56" t="s">
        <v>25</v>
      </c>
      <c r="J63" s="56" t="s">
        <v>18</v>
      </c>
      <c r="K63" s="56" t="s">
        <v>17</v>
      </c>
      <c r="L63" s="56" t="s">
        <v>18</v>
      </c>
      <c r="M63" s="56" t="s">
        <v>17</v>
      </c>
      <c r="N63" s="56" t="s">
        <v>17</v>
      </c>
      <c r="O63" s="56" t="s">
        <v>17</v>
      </c>
      <c r="P63" s="56" t="s">
        <v>17</v>
      </c>
      <c r="Q63" s="56" t="s">
        <v>17</v>
      </c>
      <c r="R63" s="57" t="s">
        <v>52</v>
      </c>
      <c r="S63" s="58" t="s">
        <v>53</v>
      </c>
      <c r="T63" s="60">
        <f>T64+T65</f>
        <v>1711</v>
      </c>
      <c r="U63" s="60">
        <f>U64+U65</f>
        <v>4009.9999999999995</v>
      </c>
      <c r="V63" s="60"/>
      <c r="W63" s="96"/>
      <c r="X63" s="60"/>
      <c r="Y63" s="60"/>
      <c r="Z63" s="60">
        <f>T63+U63+V63+W63+X63+Y63</f>
        <v>5721</v>
      </c>
      <c r="AA63" s="58">
        <v>2016</v>
      </c>
      <c r="AB63" s="38"/>
      <c r="AC63" s="38"/>
      <c r="AD63" s="38"/>
      <c r="AE63" s="39"/>
      <c r="AF63" s="39"/>
    </row>
    <row r="64" spans="1:32" s="2" customFormat="1" ht="44.25" x14ac:dyDescent="0.25">
      <c r="A64" s="56" t="s">
        <v>17</v>
      </c>
      <c r="B64" s="56" t="s">
        <v>17</v>
      </c>
      <c r="C64" s="56" t="s">
        <v>33</v>
      </c>
      <c r="D64" s="56" t="s">
        <v>17</v>
      </c>
      <c r="E64" s="56" t="s">
        <v>27</v>
      </c>
      <c r="F64" s="56" t="s">
        <v>17</v>
      </c>
      <c r="G64" s="56" t="s">
        <v>26</v>
      </c>
      <c r="H64" s="56" t="s">
        <v>17</v>
      </c>
      <c r="I64" s="56" t="s">
        <v>25</v>
      </c>
      <c r="J64" s="56" t="s">
        <v>18</v>
      </c>
      <c r="K64" s="56" t="s">
        <v>33</v>
      </c>
      <c r="L64" s="56" t="s">
        <v>29</v>
      </c>
      <c r="M64" s="56" t="s">
        <v>28</v>
      </c>
      <c r="N64" s="56" t="s">
        <v>19</v>
      </c>
      <c r="O64" s="56"/>
      <c r="P64" s="56"/>
      <c r="Q64" s="56"/>
      <c r="R64" s="57" t="s">
        <v>52</v>
      </c>
      <c r="S64" s="58" t="s">
        <v>53</v>
      </c>
      <c r="T64" s="59">
        <v>1711</v>
      </c>
      <c r="U64" s="59"/>
      <c r="V64" s="60"/>
      <c r="W64" s="97"/>
      <c r="X64" s="59"/>
      <c r="Y64" s="59"/>
      <c r="Z64" s="60">
        <f>T64+U64+V64+W64+X64+Y64</f>
        <v>1711</v>
      </c>
      <c r="AA64" s="58">
        <v>2015</v>
      </c>
      <c r="AB64" s="38"/>
      <c r="AC64" s="38"/>
      <c r="AD64" s="38"/>
      <c r="AE64" s="39"/>
      <c r="AF64" s="39"/>
    </row>
    <row r="65" spans="1:32" s="2" customFormat="1" ht="44.25" x14ac:dyDescent="0.25">
      <c r="A65" s="56" t="s">
        <v>17</v>
      </c>
      <c r="B65" s="56" t="s">
        <v>17</v>
      </c>
      <c r="C65" s="56" t="s">
        <v>33</v>
      </c>
      <c r="D65" s="56" t="s">
        <v>17</v>
      </c>
      <c r="E65" s="56" t="s">
        <v>27</v>
      </c>
      <c r="F65" s="56" t="s">
        <v>17</v>
      </c>
      <c r="G65" s="56" t="s">
        <v>26</v>
      </c>
      <c r="H65" s="56" t="s">
        <v>17</v>
      </c>
      <c r="I65" s="56" t="s">
        <v>25</v>
      </c>
      <c r="J65" s="56" t="s">
        <v>18</v>
      </c>
      <c r="K65" s="56" t="s">
        <v>17</v>
      </c>
      <c r="L65" s="56" t="s">
        <v>18</v>
      </c>
      <c r="M65" s="56" t="s">
        <v>18</v>
      </c>
      <c r="N65" s="56" t="s">
        <v>17</v>
      </c>
      <c r="O65" s="56" t="s">
        <v>33</v>
      </c>
      <c r="P65" s="56" t="s">
        <v>19</v>
      </c>
      <c r="Q65" s="56" t="s">
        <v>159</v>
      </c>
      <c r="R65" s="57" t="s">
        <v>52</v>
      </c>
      <c r="S65" s="58" t="s">
        <v>53</v>
      </c>
      <c r="T65" s="60"/>
      <c r="U65" s="59">
        <f>6964.9-2954.9</f>
        <v>4009.9999999999995</v>
      </c>
      <c r="V65" s="60"/>
      <c r="W65" s="97"/>
      <c r="X65" s="59"/>
      <c r="Y65" s="59"/>
      <c r="Z65" s="60">
        <f>T65+U65+V65+W65+X65+Y65</f>
        <v>4009.9999999999995</v>
      </c>
      <c r="AA65" s="58">
        <v>2016</v>
      </c>
      <c r="AB65" s="76"/>
      <c r="AC65" s="38"/>
      <c r="AD65" s="38"/>
      <c r="AE65" s="39"/>
      <c r="AF65" s="39"/>
    </row>
    <row r="66" spans="1:32" s="39" customFormat="1" ht="29.25" x14ac:dyDescent="0.25">
      <c r="A66" s="36"/>
      <c r="B66" s="36"/>
      <c r="C66" s="36"/>
      <c r="D66" s="36"/>
      <c r="E66" s="36"/>
      <c r="F66" s="36"/>
      <c r="G66" s="36"/>
      <c r="H66" s="36"/>
      <c r="I66" s="37"/>
      <c r="J66" s="36"/>
      <c r="K66" s="36"/>
      <c r="L66" s="36"/>
      <c r="M66" s="36"/>
      <c r="N66" s="36"/>
      <c r="O66" s="36"/>
      <c r="P66" s="36"/>
      <c r="Q66" s="36"/>
      <c r="R66" s="35" t="s">
        <v>59</v>
      </c>
      <c r="S66" s="15" t="s">
        <v>48</v>
      </c>
      <c r="T66" s="21">
        <v>1</v>
      </c>
      <c r="U66" s="21"/>
      <c r="V66" s="6"/>
      <c r="W66" s="94"/>
      <c r="X66" s="21"/>
      <c r="Y66" s="21"/>
      <c r="Z66" s="6">
        <f>T66</f>
        <v>1</v>
      </c>
      <c r="AA66" s="15">
        <v>2015</v>
      </c>
      <c r="AB66" s="38"/>
      <c r="AC66" s="38"/>
      <c r="AD66" s="38"/>
    </row>
    <row r="67" spans="1:32" s="39" customFormat="1" ht="29.25" x14ac:dyDescent="0.25">
      <c r="A67" s="36"/>
      <c r="B67" s="36"/>
      <c r="C67" s="36"/>
      <c r="D67" s="36"/>
      <c r="E67" s="36"/>
      <c r="F67" s="36"/>
      <c r="G67" s="36"/>
      <c r="H67" s="36"/>
      <c r="I67" s="37"/>
      <c r="J67" s="36"/>
      <c r="K67" s="36"/>
      <c r="L67" s="36"/>
      <c r="M67" s="36"/>
      <c r="N67" s="36"/>
      <c r="O67" s="36"/>
      <c r="P67" s="36"/>
      <c r="Q67" s="36"/>
      <c r="R67" s="35" t="s">
        <v>160</v>
      </c>
      <c r="S67" s="15" t="s">
        <v>48</v>
      </c>
      <c r="T67" s="21">
        <v>1</v>
      </c>
      <c r="U67" s="21">
        <v>1</v>
      </c>
      <c r="V67" s="6"/>
      <c r="W67" s="94"/>
      <c r="X67" s="21"/>
      <c r="Y67" s="21"/>
      <c r="Z67" s="6">
        <f>T67</f>
        <v>1</v>
      </c>
      <c r="AA67" s="15">
        <v>2016</v>
      </c>
      <c r="AB67" s="38"/>
      <c r="AC67" s="38"/>
      <c r="AD67" s="38"/>
    </row>
    <row r="68" spans="1:32" s="39" customFormat="1" ht="44.25" x14ac:dyDescent="0.25">
      <c r="A68" s="56" t="s">
        <v>17</v>
      </c>
      <c r="B68" s="56" t="s">
        <v>17</v>
      </c>
      <c r="C68" s="56" t="s">
        <v>33</v>
      </c>
      <c r="D68" s="56" t="s">
        <v>17</v>
      </c>
      <c r="E68" s="56" t="s">
        <v>27</v>
      </c>
      <c r="F68" s="56" t="s">
        <v>17</v>
      </c>
      <c r="G68" s="56" t="s">
        <v>26</v>
      </c>
      <c r="H68" s="56" t="s">
        <v>17</v>
      </c>
      <c r="I68" s="56" t="s">
        <v>25</v>
      </c>
      <c r="J68" s="56" t="s">
        <v>18</v>
      </c>
      <c r="K68" s="56" t="s">
        <v>17</v>
      </c>
      <c r="L68" s="56" t="s">
        <v>18</v>
      </c>
      <c r="M68" s="56" t="s">
        <v>18</v>
      </c>
      <c r="N68" s="56" t="s">
        <v>19</v>
      </c>
      <c r="O68" s="56"/>
      <c r="P68" s="56"/>
      <c r="Q68" s="56"/>
      <c r="R68" s="57" t="s">
        <v>62</v>
      </c>
      <c r="S68" s="58" t="s">
        <v>53</v>
      </c>
      <c r="T68" s="60">
        <f>1395.3-311</f>
        <v>1084.3</v>
      </c>
      <c r="U68" s="59"/>
      <c r="V68" s="60"/>
      <c r="W68" s="97"/>
      <c r="X68" s="59"/>
      <c r="Y68" s="59"/>
      <c r="Z68" s="60">
        <f>T68</f>
        <v>1084.3</v>
      </c>
      <c r="AA68" s="58">
        <v>2015</v>
      </c>
      <c r="AB68" s="40"/>
      <c r="AC68" s="38"/>
      <c r="AD68" s="38"/>
    </row>
    <row r="69" spans="1:32" s="39" customFormat="1" ht="29.25" x14ac:dyDescent="0.25">
      <c r="A69" s="36"/>
      <c r="B69" s="36"/>
      <c r="C69" s="36"/>
      <c r="D69" s="36"/>
      <c r="E69" s="36"/>
      <c r="F69" s="36"/>
      <c r="G69" s="36"/>
      <c r="H69" s="36"/>
      <c r="I69" s="37"/>
      <c r="J69" s="36"/>
      <c r="K69" s="36"/>
      <c r="L69" s="36"/>
      <c r="M69" s="36"/>
      <c r="N69" s="36"/>
      <c r="O69" s="36"/>
      <c r="P69" s="36"/>
      <c r="Q69" s="36"/>
      <c r="R69" s="35" t="s">
        <v>63</v>
      </c>
      <c r="S69" s="15" t="s">
        <v>48</v>
      </c>
      <c r="T69" s="21">
        <v>1</v>
      </c>
      <c r="U69" s="21"/>
      <c r="V69" s="6"/>
      <c r="W69" s="94"/>
      <c r="X69" s="21"/>
      <c r="Y69" s="21"/>
      <c r="Z69" s="6">
        <f>T69</f>
        <v>1</v>
      </c>
      <c r="AA69" s="15">
        <v>2015</v>
      </c>
      <c r="AB69" s="38"/>
      <c r="AC69" s="38"/>
      <c r="AD69" s="38"/>
    </row>
    <row r="70" spans="1:32" s="39" customFormat="1" ht="30" x14ac:dyDescent="0.25">
      <c r="A70" s="56"/>
      <c r="B70" s="56"/>
      <c r="C70" s="56"/>
      <c r="D70" s="56" t="s">
        <v>17</v>
      </c>
      <c r="E70" s="56" t="s">
        <v>27</v>
      </c>
      <c r="F70" s="56" t="s">
        <v>17</v>
      </c>
      <c r="G70" s="56" t="s">
        <v>26</v>
      </c>
      <c r="H70" s="56" t="s">
        <v>17</v>
      </c>
      <c r="I70" s="56" t="s">
        <v>25</v>
      </c>
      <c r="J70" s="56" t="s">
        <v>18</v>
      </c>
      <c r="K70" s="56" t="s">
        <v>17</v>
      </c>
      <c r="L70" s="56" t="s">
        <v>18</v>
      </c>
      <c r="M70" s="56" t="s">
        <v>17</v>
      </c>
      <c r="N70" s="56" t="s">
        <v>17</v>
      </c>
      <c r="O70" s="56" t="s">
        <v>17</v>
      </c>
      <c r="P70" s="56" t="s">
        <v>17</v>
      </c>
      <c r="Q70" s="56" t="s">
        <v>17</v>
      </c>
      <c r="R70" s="81" t="s">
        <v>210</v>
      </c>
      <c r="S70" s="58" t="s">
        <v>53</v>
      </c>
      <c r="T70" s="60"/>
      <c r="U70" s="60"/>
      <c r="V70" s="60">
        <f>V71+V72+V73</f>
        <v>83713.600000000006</v>
      </c>
      <c r="W70" s="60">
        <f>W71+W72+W73+W74+W75+W76</f>
        <v>162836.79999999999</v>
      </c>
      <c r="X70" s="60"/>
      <c r="Y70" s="60"/>
      <c r="Z70" s="60">
        <f>Z71+Z72+Z73+Z74+Z75+Z76</f>
        <v>246550.40000000002</v>
      </c>
      <c r="AA70" s="58">
        <v>2018</v>
      </c>
      <c r="AB70" s="38"/>
      <c r="AC70" s="38"/>
      <c r="AD70" s="38"/>
    </row>
    <row r="71" spans="1:32" s="39" customFormat="1" ht="30" x14ac:dyDescent="0.25">
      <c r="A71" s="56" t="s">
        <v>17</v>
      </c>
      <c r="B71" s="56" t="s">
        <v>17</v>
      </c>
      <c r="C71" s="56" t="s">
        <v>33</v>
      </c>
      <c r="D71" s="56" t="s">
        <v>17</v>
      </c>
      <c r="E71" s="56" t="s">
        <v>27</v>
      </c>
      <c r="F71" s="56" t="s">
        <v>17</v>
      </c>
      <c r="G71" s="56" t="s">
        <v>26</v>
      </c>
      <c r="H71" s="56" t="s">
        <v>17</v>
      </c>
      <c r="I71" s="56" t="s">
        <v>25</v>
      </c>
      <c r="J71" s="56" t="s">
        <v>18</v>
      </c>
      <c r="K71" s="56" t="s">
        <v>17</v>
      </c>
      <c r="L71" s="56" t="s">
        <v>18</v>
      </c>
      <c r="M71" s="56" t="s">
        <v>17</v>
      </c>
      <c r="N71" s="56" t="s">
        <v>17</v>
      </c>
      <c r="O71" s="56" t="s">
        <v>17</v>
      </c>
      <c r="P71" s="56" t="s">
        <v>18</v>
      </c>
      <c r="Q71" s="56" t="s">
        <v>28</v>
      </c>
      <c r="R71" s="57" t="s">
        <v>210</v>
      </c>
      <c r="S71" s="58" t="s">
        <v>53</v>
      </c>
      <c r="T71" s="59"/>
      <c r="U71" s="59"/>
      <c r="V71" s="59">
        <f>1711-1050.8+40.8</f>
        <v>701</v>
      </c>
      <c r="W71" s="59"/>
      <c r="X71" s="59"/>
      <c r="Y71" s="59"/>
      <c r="Z71" s="60">
        <f t="shared" ref="Z71:Z76" si="6">T71+U71+V71+W71+X71+Y71</f>
        <v>701</v>
      </c>
      <c r="AA71" s="58">
        <v>2017</v>
      </c>
      <c r="AB71" s="38"/>
      <c r="AC71" s="38"/>
      <c r="AD71" s="38"/>
    </row>
    <row r="72" spans="1:32" s="39" customFormat="1" ht="30" x14ac:dyDescent="0.25">
      <c r="A72" s="56" t="s">
        <v>17</v>
      </c>
      <c r="B72" s="56" t="s">
        <v>17</v>
      </c>
      <c r="C72" s="56" t="s">
        <v>33</v>
      </c>
      <c r="D72" s="56" t="s">
        <v>17</v>
      </c>
      <c r="E72" s="56" t="s">
        <v>27</v>
      </c>
      <c r="F72" s="56" t="s">
        <v>17</v>
      </c>
      <c r="G72" s="56" t="s">
        <v>26</v>
      </c>
      <c r="H72" s="56" t="s">
        <v>17</v>
      </c>
      <c r="I72" s="56" t="s">
        <v>25</v>
      </c>
      <c r="J72" s="56" t="s">
        <v>18</v>
      </c>
      <c r="K72" s="56" t="s">
        <v>17</v>
      </c>
      <c r="L72" s="56" t="s">
        <v>18</v>
      </c>
      <c r="M72" s="56" t="s">
        <v>18</v>
      </c>
      <c r="N72" s="56" t="s">
        <v>17</v>
      </c>
      <c r="O72" s="56" t="s">
        <v>33</v>
      </c>
      <c r="P72" s="56" t="s">
        <v>18</v>
      </c>
      <c r="Q72" s="56" t="s">
        <v>187</v>
      </c>
      <c r="R72" s="57" t="s">
        <v>210</v>
      </c>
      <c r="S72" s="58" t="s">
        <v>53</v>
      </c>
      <c r="T72" s="59"/>
      <c r="U72" s="59"/>
      <c r="V72" s="59">
        <v>74898.100000000006</v>
      </c>
      <c r="W72" s="59"/>
      <c r="X72" s="59"/>
      <c r="Y72" s="59"/>
      <c r="Z72" s="60">
        <f t="shared" si="6"/>
        <v>74898.100000000006</v>
      </c>
      <c r="AA72" s="58">
        <v>2017</v>
      </c>
      <c r="AB72" s="38"/>
      <c r="AC72" s="38"/>
      <c r="AD72" s="38"/>
    </row>
    <row r="73" spans="1:32" s="39" customFormat="1" ht="30" x14ac:dyDescent="0.25">
      <c r="A73" s="56" t="s">
        <v>17</v>
      </c>
      <c r="B73" s="56" t="s">
        <v>17</v>
      </c>
      <c r="C73" s="56" t="s">
        <v>33</v>
      </c>
      <c r="D73" s="56" t="s">
        <v>17</v>
      </c>
      <c r="E73" s="56" t="s">
        <v>27</v>
      </c>
      <c r="F73" s="56" t="s">
        <v>17</v>
      </c>
      <c r="G73" s="56" t="s">
        <v>26</v>
      </c>
      <c r="H73" s="56" t="s">
        <v>17</v>
      </c>
      <c r="I73" s="56" t="s">
        <v>25</v>
      </c>
      <c r="J73" s="56" t="s">
        <v>18</v>
      </c>
      <c r="K73" s="56" t="s">
        <v>17</v>
      </c>
      <c r="L73" s="56" t="s">
        <v>18</v>
      </c>
      <c r="M73" s="56" t="s">
        <v>161</v>
      </c>
      <c r="N73" s="56" t="s">
        <v>17</v>
      </c>
      <c r="O73" s="56" t="s">
        <v>33</v>
      </c>
      <c r="P73" s="56" t="s">
        <v>18</v>
      </c>
      <c r="Q73" s="56" t="s">
        <v>184</v>
      </c>
      <c r="R73" s="57" t="s">
        <v>210</v>
      </c>
      <c r="S73" s="58" t="s">
        <v>53</v>
      </c>
      <c r="T73" s="59"/>
      <c r="U73" s="59"/>
      <c r="V73" s="59">
        <f>8322-166.7-40.8</f>
        <v>8114.5</v>
      </c>
      <c r="W73" s="59"/>
      <c r="X73" s="59"/>
      <c r="Y73" s="59"/>
      <c r="Z73" s="60">
        <f t="shared" si="6"/>
        <v>8114.5</v>
      </c>
      <c r="AA73" s="58">
        <v>2017</v>
      </c>
      <c r="AB73" s="38"/>
      <c r="AC73" s="38"/>
      <c r="AD73" s="38"/>
    </row>
    <row r="74" spans="1:32" s="39" customFormat="1" ht="30" x14ac:dyDescent="0.25">
      <c r="A74" s="56" t="s">
        <v>17</v>
      </c>
      <c r="B74" s="56" t="s">
        <v>18</v>
      </c>
      <c r="C74" s="56" t="s">
        <v>19</v>
      </c>
      <c r="D74" s="56" t="s">
        <v>17</v>
      </c>
      <c r="E74" s="56" t="s">
        <v>27</v>
      </c>
      <c r="F74" s="56" t="s">
        <v>17</v>
      </c>
      <c r="G74" s="56" t="s">
        <v>26</v>
      </c>
      <c r="H74" s="56" t="s">
        <v>17</v>
      </c>
      <c r="I74" s="56" t="s">
        <v>25</v>
      </c>
      <c r="J74" s="56" t="s">
        <v>18</v>
      </c>
      <c r="K74" s="56" t="s">
        <v>17</v>
      </c>
      <c r="L74" s="56" t="s">
        <v>18</v>
      </c>
      <c r="M74" s="56" t="s">
        <v>17</v>
      </c>
      <c r="N74" s="56" t="s">
        <v>17</v>
      </c>
      <c r="O74" s="56" t="s">
        <v>17</v>
      </c>
      <c r="P74" s="56" t="s">
        <v>18</v>
      </c>
      <c r="Q74" s="56" t="s">
        <v>28</v>
      </c>
      <c r="R74" s="57" t="s">
        <v>210</v>
      </c>
      <c r="S74" s="58" t="s">
        <v>53</v>
      </c>
      <c r="T74" s="59"/>
      <c r="U74" s="59"/>
      <c r="V74" s="59"/>
      <c r="W74" s="59">
        <v>1288.0999999999999</v>
      </c>
      <c r="X74" s="59"/>
      <c r="Y74" s="59"/>
      <c r="Z74" s="60">
        <f t="shared" si="6"/>
        <v>1288.0999999999999</v>
      </c>
      <c r="AA74" s="58">
        <v>2018</v>
      </c>
      <c r="AB74" s="38"/>
      <c r="AC74" s="38"/>
      <c r="AD74" s="38"/>
    </row>
    <row r="75" spans="1:32" s="39" customFormat="1" ht="30" x14ac:dyDescent="0.25">
      <c r="A75" s="56" t="s">
        <v>17</v>
      </c>
      <c r="B75" s="56" t="s">
        <v>18</v>
      </c>
      <c r="C75" s="56" t="s">
        <v>19</v>
      </c>
      <c r="D75" s="56" t="s">
        <v>17</v>
      </c>
      <c r="E75" s="56" t="s">
        <v>27</v>
      </c>
      <c r="F75" s="56" t="s">
        <v>17</v>
      </c>
      <c r="G75" s="56" t="s">
        <v>26</v>
      </c>
      <c r="H75" s="56" t="s">
        <v>17</v>
      </c>
      <c r="I75" s="56" t="s">
        <v>25</v>
      </c>
      <c r="J75" s="56" t="s">
        <v>18</v>
      </c>
      <c r="K75" s="56" t="s">
        <v>17</v>
      </c>
      <c r="L75" s="56" t="s">
        <v>18</v>
      </c>
      <c r="M75" s="56" t="s">
        <v>161</v>
      </c>
      <c r="N75" s="56" t="s">
        <v>17</v>
      </c>
      <c r="O75" s="56" t="s">
        <v>25</v>
      </c>
      <c r="P75" s="56" t="s">
        <v>24</v>
      </c>
      <c r="Q75" s="56" t="s">
        <v>28</v>
      </c>
      <c r="R75" s="57" t="s">
        <v>210</v>
      </c>
      <c r="S75" s="58" t="s">
        <v>53</v>
      </c>
      <c r="T75" s="59"/>
      <c r="U75" s="59"/>
      <c r="V75" s="59"/>
      <c r="W75" s="59">
        <f>16019.4+1355.9</f>
        <v>17375.3</v>
      </c>
      <c r="X75" s="59"/>
      <c r="Y75" s="59"/>
      <c r="Z75" s="60">
        <f t="shared" si="6"/>
        <v>17375.3</v>
      </c>
      <c r="AA75" s="58">
        <v>2018</v>
      </c>
      <c r="AB75" s="38"/>
      <c r="AC75" s="38"/>
      <c r="AD75" s="38"/>
    </row>
    <row r="76" spans="1:32" s="39" customFormat="1" ht="30" x14ac:dyDescent="0.25">
      <c r="A76" s="56" t="s">
        <v>17</v>
      </c>
      <c r="B76" s="56" t="s">
        <v>18</v>
      </c>
      <c r="C76" s="56" t="s">
        <v>19</v>
      </c>
      <c r="D76" s="56" t="s">
        <v>17</v>
      </c>
      <c r="E76" s="56" t="s">
        <v>27</v>
      </c>
      <c r="F76" s="56" t="s">
        <v>17</v>
      </c>
      <c r="G76" s="56" t="s">
        <v>26</v>
      </c>
      <c r="H76" s="56" t="s">
        <v>17</v>
      </c>
      <c r="I76" s="56" t="s">
        <v>25</v>
      </c>
      <c r="J76" s="56" t="s">
        <v>18</v>
      </c>
      <c r="K76" s="56" t="s">
        <v>17</v>
      </c>
      <c r="L76" s="56" t="s">
        <v>18</v>
      </c>
      <c r="M76" s="56" t="s">
        <v>18</v>
      </c>
      <c r="N76" s="56" t="s">
        <v>17</v>
      </c>
      <c r="O76" s="56" t="s">
        <v>25</v>
      </c>
      <c r="P76" s="56" t="s">
        <v>24</v>
      </c>
      <c r="Q76" s="56" t="s">
        <v>28</v>
      </c>
      <c r="R76" s="57" t="s">
        <v>210</v>
      </c>
      <c r="S76" s="58" t="s">
        <v>53</v>
      </c>
      <c r="T76" s="59"/>
      <c r="U76" s="59"/>
      <c r="V76" s="59"/>
      <c r="W76" s="59">
        <f>84108.8+60064.6</f>
        <v>144173.4</v>
      </c>
      <c r="X76" s="59"/>
      <c r="Y76" s="59"/>
      <c r="Z76" s="60">
        <f t="shared" si="6"/>
        <v>144173.4</v>
      </c>
      <c r="AA76" s="58">
        <v>2018</v>
      </c>
      <c r="AB76" s="38"/>
      <c r="AC76" s="38"/>
      <c r="AD76" s="38"/>
    </row>
    <row r="77" spans="1:32" s="39" customFormat="1" ht="30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17" t="s">
        <v>127</v>
      </c>
      <c r="S77" s="15" t="s">
        <v>4</v>
      </c>
      <c r="T77" s="21"/>
      <c r="U77" s="21"/>
      <c r="V77" s="8">
        <v>47.1</v>
      </c>
      <c r="W77" s="8">
        <v>52.9</v>
      </c>
      <c r="X77" s="8"/>
      <c r="Y77" s="8"/>
      <c r="Z77" s="5">
        <f>V77+W77</f>
        <v>100</v>
      </c>
      <c r="AA77" s="18">
        <v>2018</v>
      </c>
      <c r="AB77" s="38"/>
      <c r="AC77" s="38"/>
      <c r="AD77" s="38"/>
    </row>
    <row r="78" spans="1:32" s="39" customFormat="1" ht="27.6" customHeight="1" x14ac:dyDescent="0.25">
      <c r="A78" s="36"/>
      <c r="B78" s="36"/>
      <c r="C78" s="36"/>
      <c r="D78" s="36"/>
      <c r="E78" s="36"/>
      <c r="F78" s="36"/>
      <c r="G78" s="36"/>
      <c r="H78" s="36"/>
      <c r="I78" s="37"/>
      <c r="J78" s="36"/>
      <c r="K78" s="36"/>
      <c r="L78" s="36"/>
      <c r="M78" s="36"/>
      <c r="N78" s="36"/>
      <c r="O78" s="36"/>
      <c r="P78" s="36"/>
      <c r="Q78" s="36"/>
      <c r="R78" s="35" t="s">
        <v>217</v>
      </c>
      <c r="S78" s="15" t="s">
        <v>5</v>
      </c>
      <c r="T78" s="21"/>
      <c r="U78" s="21"/>
      <c r="V78" s="6"/>
      <c r="W78" s="8">
        <v>0.5</v>
      </c>
      <c r="X78" s="8"/>
      <c r="Y78" s="8"/>
      <c r="Z78" s="5">
        <f>W78</f>
        <v>0.5</v>
      </c>
      <c r="AA78" s="15">
        <v>2018</v>
      </c>
      <c r="AB78" s="38"/>
      <c r="AC78" s="38"/>
      <c r="AD78" s="38"/>
    </row>
    <row r="79" spans="1:32" s="39" customFormat="1" ht="41.45" customHeight="1" x14ac:dyDescent="0.25">
      <c r="A79" s="56"/>
      <c r="B79" s="56"/>
      <c r="C79" s="56"/>
      <c r="D79" s="56" t="s">
        <v>17</v>
      </c>
      <c r="E79" s="56" t="s">
        <v>27</v>
      </c>
      <c r="F79" s="56" t="s">
        <v>17</v>
      </c>
      <c r="G79" s="56" t="s">
        <v>26</v>
      </c>
      <c r="H79" s="56" t="s">
        <v>17</v>
      </c>
      <c r="I79" s="56" t="s">
        <v>25</v>
      </c>
      <c r="J79" s="56" t="s">
        <v>18</v>
      </c>
      <c r="K79" s="56" t="s">
        <v>17</v>
      </c>
      <c r="L79" s="56" t="s">
        <v>18</v>
      </c>
      <c r="M79" s="56" t="s">
        <v>17</v>
      </c>
      <c r="N79" s="56" t="s">
        <v>17</v>
      </c>
      <c r="O79" s="56" t="s">
        <v>17</v>
      </c>
      <c r="P79" s="56" t="s">
        <v>17</v>
      </c>
      <c r="Q79" s="56" t="s">
        <v>17</v>
      </c>
      <c r="R79" s="57" t="s">
        <v>260</v>
      </c>
      <c r="S79" s="58" t="s">
        <v>53</v>
      </c>
      <c r="T79" s="60"/>
      <c r="U79" s="60"/>
      <c r="V79" s="60">
        <f>V80+V81</f>
        <v>1484.3</v>
      </c>
      <c r="W79" s="60">
        <f>W83+W84</f>
        <v>1451.1</v>
      </c>
      <c r="X79" s="60">
        <f>X82+X83+X84</f>
        <v>20468.900000000001</v>
      </c>
      <c r="Y79" s="60"/>
      <c r="Z79" s="60">
        <f t="shared" ref="Z79:Z84" si="7">T79+U79+V79+W79+X79+Y79</f>
        <v>23404.300000000003</v>
      </c>
      <c r="AA79" s="58">
        <v>2019</v>
      </c>
      <c r="AB79" s="38"/>
      <c r="AC79" s="38"/>
      <c r="AD79" s="38"/>
    </row>
    <row r="80" spans="1:32" s="39" customFormat="1" ht="41.45" customHeight="1" x14ac:dyDescent="0.25">
      <c r="A80" s="56" t="s">
        <v>17</v>
      </c>
      <c r="B80" s="56" t="s">
        <v>17</v>
      </c>
      <c r="C80" s="56" t="s">
        <v>33</v>
      </c>
      <c r="D80" s="56" t="s">
        <v>17</v>
      </c>
      <c r="E80" s="56" t="s">
        <v>27</v>
      </c>
      <c r="F80" s="56" t="s">
        <v>17</v>
      </c>
      <c r="G80" s="56" t="s">
        <v>26</v>
      </c>
      <c r="H80" s="56" t="s">
        <v>17</v>
      </c>
      <c r="I80" s="56" t="s">
        <v>25</v>
      </c>
      <c r="J80" s="56" t="s">
        <v>18</v>
      </c>
      <c r="K80" s="56" t="s">
        <v>17</v>
      </c>
      <c r="L80" s="56" t="s">
        <v>18</v>
      </c>
      <c r="M80" s="56" t="s">
        <v>161</v>
      </c>
      <c r="N80" s="56" t="s">
        <v>17</v>
      </c>
      <c r="O80" s="56" t="s">
        <v>18</v>
      </c>
      <c r="P80" s="56" t="s">
        <v>28</v>
      </c>
      <c r="Q80" s="56" t="s">
        <v>187</v>
      </c>
      <c r="R80" s="57" t="s">
        <v>260</v>
      </c>
      <c r="S80" s="58" t="s">
        <v>53</v>
      </c>
      <c r="T80" s="60"/>
      <c r="U80" s="60"/>
      <c r="V80" s="59">
        <v>1377</v>
      </c>
      <c r="W80" s="60"/>
      <c r="X80" s="60"/>
      <c r="Y80" s="60"/>
      <c r="Z80" s="60">
        <f t="shared" si="7"/>
        <v>1377</v>
      </c>
      <c r="AA80" s="58">
        <v>2017</v>
      </c>
      <c r="AB80" s="38"/>
      <c r="AC80" s="38"/>
      <c r="AD80" s="38"/>
    </row>
    <row r="81" spans="1:30" s="39" customFormat="1" ht="41.45" customHeight="1" x14ac:dyDescent="0.25">
      <c r="A81" s="56" t="s">
        <v>17</v>
      </c>
      <c r="B81" s="56" t="s">
        <v>17</v>
      </c>
      <c r="C81" s="56" t="s">
        <v>33</v>
      </c>
      <c r="D81" s="56" t="s">
        <v>17</v>
      </c>
      <c r="E81" s="56" t="s">
        <v>27</v>
      </c>
      <c r="F81" s="56" t="s">
        <v>17</v>
      </c>
      <c r="G81" s="56" t="s">
        <v>26</v>
      </c>
      <c r="H81" s="56" t="s">
        <v>17</v>
      </c>
      <c r="I81" s="56" t="s">
        <v>25</v>
      </c>
      <c r="J81" s="56" t="s">
        <v>18</v>
      </c>
      <c r="K81" s="56" t="s">
        <v>17</v>
      </c>
      <c r="L81" s="56" t="s">
        <v>18</v>
      </c>
      <c r="M81" s="56" t="s">
        <v>161</v>
      </c>
      <c r="N81" s="56" t="s">
        <v>17</v>
      </c>
      <c r="O81" s="56" t="s">
        <v>18</v>
      </c>
      <c r="P81" s="56" t="s">
        <v>28</v>
      </c>
      <c r="Q81" s="56" t="s">
        <v>184</v>
      </c>
      <c r="R81" s="57" t="s">
        <v>260</v>
      </c>
      <c r="S81" s="58" t="s">
        <v>53</v>
      </c>
      <c r="T81" s="60"/>
      <c r="U81" s="60"/>
      <c r="V81" s="59">
        <f>532.9-425.6</f>
        <v>107.29999999999995</v>
      </c>
      <c r="W81" s="60"/>
      <c r="X81" s="60"/>
      <c r="Y81" s="60"/>
      <c r="Z81" s="60">
        <f t="shared" si="7"/>
        <v>107.29999999999995</v>
      </c>
      <c r="AA81" s="58">
        <v>2017</v>
      </c>
      <c r="AB81" s="38"/>
      <c r="AC81" s="38"/>
      <c r="AD81" s="38"/>
    </row>
    <row r="82" spans="1:30" s="39" customFormat="1" ht="41.45" customHeight="1" x14ac:dyDescent="0.25">
      <c r="A82" s="56" t="s">
        <v>17</v>
      </c>
      <c r="B82" s="56" t="s">
        <v>18</v>
      </c>
      <c r="C82" s="56" t="s">
        <v>19</v>
      </c>
      <c r="D82" s="56" t="s">
        <v>17</v>
      </c>
      <c r="E82" s="56" t="s">
        <v>27</v>
      </c>
      <c r="F82" s="56" t="s">
        <v>17</v>
      </c>
      <c r="G82" s="56" t="s">
        <v>26</v>
      </c>
      <c r="H82" s="56" t="s">
        <v>17</v>
      </c>
      <c r="I82" s="56" t="s">
        <v>25</v>
      </c>
      <c r="J82" s="56" t="s">
        <v>18</v>
      </c>
      <c r="K82" s="56" t="s">
        <v>17</v>
      </c>
      <c r="L82" s="56" t="s">
        <v>18</v>
      </c>
      <c r="M82" s="56" t="s">
        <v>17</v>
      </c>
      <c r="N82" s="56" t="s">
        <v>17</v>
      </c>
      <c r="O82" s="56" t="s">
        <v>17</v>
      </c>
      <c r="P82" s="56" t="s">
        <v>18</v>
      </c>
      <c r="Q82" s="56" t="s">
        <v>29</v>
      </c>
      <c r="R82" s="57" t="s">
        <v>260</v>
      </c>
      <c r="S82" s="58" t="s">
        <v>53</v>
      </c>
      <c r="T82" s="60"/>
      <c r="U82" s="60"/>
      <c r="V82" s="59"/>
      <c r="W82" s="59"/>
      <c r="X82" s="59">
        <v>428.9</v>
      </c>
      <c r="Y82" s="60"/>
      <c r="Z82" s="60">
        <f t="shared" si="7"/>
        <v>428.9</v>
      </c>
      <c r="AA82" s="58">
        <v>2019</v>
      </c>
      <c r="AB82" s="38"/>
      <c r="AC82" s="38"/>
      <c r="AD82" s="38"/>
    </row>
    <row r="83" spans="1:30" s="39" customFormat="1" ht="41.45" customHeight="1" x14ac:dyDescent="0.25">
      <c r="A83" s="56" t="s">
        <v>17</v>
      </c>
      <c r="B83" s="56" t="s">
        <v>18</v>
      </c>
      <c r="C83" s="56" t="s">
        <v>19</v>
      </c>
      <c r="D83" s="56" t="s">
        <v>17</v>
      </c>
      <c r="E83" s="56" t="s">
        <v>27</v>
      </c>
      <c r="F83" s="56" t="s">
        <v>17</v>
      </c>
      <c r="G83" s="56" t="s">
        <v>26</v>
      </c>
      <c r="H83" s="56" t="s">
        <v>17</v>
      </c>
      <c r="I83" s="56" t="s">
        <v>25</v>
      </c>
      <c r="J83" s="56" t="s">
        <v>18</v>
      </c>
      <c r="K83" s="56" t="s">
        <v>17</v>
      </c>
      <c r="L83" s="56" t="s">
        <v>18</v>
      </c>
      <c r="M83" s="56" t="s">
        <v>161</v>
      </c>
      <c r="N83" s="56" t="s">
        <v>17</v>
      </c>
      <c r="O83" s="56" t="s">
        <v>25</v>
      </c>
      <c r="P83" s="56" t="s">
        <v>24</v>
      </c>
      <c r="Q83" s="56" t="s">
        <v>25</v>
      </c>
      <c r="R83" s="57" t="s">
        <v>260</v>
      </c>
      <c r="S83" s="58" t="s">
        <v>53</v>
      </c>
      <c r="T83" s="60"/>
      <c r="U83" s="60"/>
      <c r="V83" s="59"/>
      <c r="W83" s="59">
        <f>345.1-274.3</f>
        <v>70.800000000000011</v>
      </c>
      <c r="X83" s="59">
        <f>4008-2004</f>
        <v>2004</v>
      </c>
      <c r="Y83" s="60"/>
      <c r="Z83" s="60">
        <f t="shared" si="7"/>
        <v>2074.8000000000002</v>
      </c>
      <c r="AA83" s="58">
        <v>2019</v>
      </c>
      <c r="AB83" s="38"/>
      <c r="AC83" s="38"/>
      <c r="AD83" s="38"/>
    </row>
    <row r="84" spans="1:30" s="39" customFormat="1" ht="41.45" customHeight="1" x14ac:dyDescent="0.25">
      <c r="A84" s="56" t="s">
        <v>17</v>
      </c>
      <c r="B84" s="56" t="s">
        <v>18</v>
      </c>
      <c r="C84" s="56" t="s">
        <v>19</v>
      </c>
      <c r="D84" s="56" t="s">
        <v>17</v>
      </c>
      <c r="E84" s="56" t="s">
        <v>27</v>
      </c>
      <c r="F84" s="56" t="s">
        <v>17</v>
      </c>
      <c r="G84" s="56" t="s">
        <v>26</v>
      </c>
      <c r="H84" s="56" t="s">
        <v>17</v>
      </c>
      <c r="I84" s="56" t="s">
        <v>25</v>
      </c>
      <c r="J84" s="56" t="s">
        <v>18</v>
      </c>
      <c r="K84" s="56" t="s">
        <v>17</v>
      </c>
      <c r="L84" s="56" t="s">
        <v>18</v>
      </c>
      <c r="M84" s="56" t="s">
        <v>18</v>
      </c>
      <c r="N84" s="56" t="s">
        <v>17</v>
      </c>
      <c r="O84" s="56" t="s">
        <v>25</v>
      </c>
      <c r="P84" s="56" t="s">
        <v>24</v>
      </c>
      <c r="Q84" s="56" t="s">
        <v>25</v>
      </c>
      <c r="R84" s="57" t="s">
        <v>260</v>
      </c>
      <c r="S84" s="58" t="s">
        <v>53</v>
      </c>
      <c r="T84" s="60"/>
      <c r="U84" s="60"/>
      <c r="V84" s="59"/>
      <c r="W84" s="59">
        <v>1380.3</v>
      </c>
      <c r="X84" s="59">
        <v>18036</v>
      </c>
      <c r="Y84" s="60"/>
      <c r="Z84" s="60">
        <f t="shared" si="7"/>
        <v>19416.3</v>
      </c>
      <c r="AA84" s="58">
        <v>2019</v>
      </c>
      <c r="AB84" s="38"/>
      <c r="AC84" s="38"/>
      <c r="AD84" s="38"/>
    </row>
    <row r="85" spans="1:30" s="39" customFormat="1" ht="29.25" x14ac:dyDescent="0.25">
      <c r="A85" s="36"/>
      <c r="B85" s="36"/>
      <c r="C85" s="36"/>
      <c r="D85" s="36"/>
      <c r="E85" s="36"/>
      <c r="F85" s="36"/>
      <c r="G85" s="36"/>
      <c r="H85" s="36"/>
      <c r="I85" s="37"/>
      <c r="J85" s="36"/>
      <c r="K85" s="36"/>
      <c r="L85" s="36"/>
      <c r="M85" s="36"/>
      <c r="N85" s="36"/>
      <c r="O85" s="36"/>
      <c r="P85" s="36"/>
      <c r="Q85" s="36"/>
      <c r="R85" s="35" t="s">
        <v>58</v>
      </c>
      <c r="S85" s="15" t="s">
        <v>48</v>
      </c>
      <c r="T85" s="21"/>
      <c r="U85" s="21"/>
      <c r="V85" s="21">
        <v>1</v>
      </c>
      <c r="W85" s="94"/>
      <c r="X85" s="21"/>
      <c r="Y85" s="21"/>
      <c r="Z85" s="6">
        <f>V85</f>
        <v>1</v>
      </c>
      <c r="AA85" s="15">
        <v>2017</v>
      </c>
      <c r="AB85" s="38"/>
      <c r="AC85" s="38"/>
      <c r="AD85" s="38"/>
    </row>
    <row r="86" spans="1:30" s="39" customFormat="1" ht="30" x14ac:dyDescent="0.25">
      <c r="A86" s="36"/>
      <c r="B86" s="36"/>
      <c r="C86" s="36"/>
      <c r="D86" s="36"/>
      <c r="E86" s="36"/>
      <c r="F86" s="36"/>
      <c r="G86" s="36"/>
      <c r="H86" s="36"/>
      <c r="I86" s="37"/>
      <c r="J86" s="36"/>
      <c r="K86" s="36"/>
      <c r="L86" s="36"/>
      <c r="M86" s="36"/>
      <c r="N86" s="36"/>
      <c r="O86" s="36"/>
      <c r="P86" s="36"/>
      <c r="Q86" s="36"/>
      <c r="R86" s="35" t="s">
        <v>230</v>
      </c>
      <c r="S86" s="15" t="s">
        <v>39</v>
      </c>
      <c r="T86" s="21"/>
      <c r="U86" s="21"/>
      <c r="V86" s="21"/>
      <c r="W86" s="21">
        <v>1</v>
      </c>
      <c r="X86" s="21"/>
      <c r="Y86" s="21"/>
      <c r="Z86" s="6">
        <f>W86</f>
        <v>1</v>
      </c>
      <c r="AA86" s="15">
        <v>2018</v>
      </c>
      <c r="AB86" s="38"/>
      <c r="AC86" s="38"/>
      <c r="AD86" s="38"/>
    </row>
    <row r="87" spans="1:30" s="39" customFormat="1" ht="29.25" x14ac:dyDescent="0.25">
      <c r="A87" s="36"/>
      <c r="B87" s="36"/>
      <c r="C87" s="36"/>
      <c r="D87" s="36"/>
      <c r="E87" s="36"/>
      <c r="F87" s="36"/>
      <c r="G87" s="36"/>
      <c r="H87" s="36"/>
      <c r="I87" s="37"/>
      <c r="J87" s="36"/>
      <c r="K87" s="36"/>
      <c r="L87" s="36"/>
      <c r="M87" s="36"/>
      <c r="N87" s="36"/>
      <c r="O87" s="36"/>
      <c r="P87" s="36"/>
      <c r="Q87" s="36"/>
      <c r="R87" s="35" t="s">
        <v>248</v>
      </c>
      <c r="S87" s="15" t="s">
        <v>5</v>
      </c>
      <c r="T87" s="21"/>
      <c r="U87" s="21"/>
      <c r="V87" s="21"/>
      <c r="W87" s="94"/>
      <c r="X87" s="8">
        <v>0.3</v>
      </c>
      <c r="Y87" s="8"/>
      <c r="Z87" s="5">
        <f>X87</f>
        <v>0.3</v>
      </c>
      <c r="AA87" s="15">
        <v>2019</v>
      </c>
      <c r="AB87" s="38"/>
      <c r="AC87" s="38"/>
      <c r="AD87" s="38"/>
    </row>
    <row r="88" spans="1:30" s="39" customFormat="1" ht="44.25" x14ac:dyDescent="0.25">
      <c r="A88" s="56" t="s">
        <v>17</v>
      </c>
      <c r="B88" s="56" t="s">
        <v>18</v>
      </c>
      <c r="C88" s="56" t="s">
        <v>19</v>
      </c>
      <c r="D88" s="56" t="s">
        <v>17</v>
      </c>
      <c r="E88" s="56" t="s">
        <v>27</v>
      </c>
      <c r="F88" s="56" t="s">
        <v>17</v>
      </c>
      <c r="G88" s="56" t="s">
        <v>26</v>
      </c>
      <c r="H88" s="56" t="s">
        <v>17</v>
      </c>
      <c r="I88" s="56" t="s">
        <v>25</v>
      </c>
      <c r="J88" s="56" t="s">
        <v>18</v>
      </c>
      <c r="K88" s="56" t="s">
        <v>17</v>
      </c>
      <c r="L88" s="56" t="s">
        <v>18</v>
      </c>
      <c r="M88" s="56" t="s">
        <v>17</v>
      </c>
      <c r="N88" s="56" t="s">
        <v>17</v>
      </c>
      <c r="O88" s="56" t="s">
        <v>17</v>
      </c>
      <c r="P88" s="56" t="s">
        <v>17</v>
      </c>
      <c r="Q88" s="56" t="s">
        <v>17</v>
      </c>
      <c r="R88" s="57" t="s">
        <v>234</v>
      </c>
      <c r="S88" s="58" t="s">
        <v>53</v>
      </c>
      <c r="T88" s="60"/>
      <c r="U88" s="60"/>
      <c r="V88" s="59"/>
      <c r="W88" s="60">
        <f>W89+W90</f>
        <v>1845.7</v>
      </c>
      <c r="X88" s="60">
        <f>X89+X90</f>
        <v>5000</v>
      </c>
      <c r="Y88" s="60"/>
      <c r="Z88" s="60">
        <f>T88+U88+V88+W88+X88+Y88</f>
        <v>6845.7</v>
      </c>
      <c r="AA88" s="58">
        <v>2019</v>
      </c>
      <c r="AB88" s="38"/>
      <c r="AC88" s="38"/>
      <c r="AD88" s="38"/>
    </row>
    <row r="89" spans="1:30" s="39" customFormat="1" ht="44.25" x14ac:dyDescent="0.25">
      <c r="A89" s="56" t="s">
        <v>17</v>
      </c>
      <c r="B89" s="56" t="s">
        <v>18</v>
      </c>
      <c r="C89" s="56" t="s">
        <v>19</v>
      </c>
      <c r="D89" s="56" t="s">
        <v>17</v>
      </c>
      <c r="E89" s="56" t="s">
        <v>27</v>
      </c>
      <c r="F89" s="56" t="s">
        <v>17</v>
      </c>
      <c r="G89" s="56" t="s">
        <v>26</v>
      </c>
      <c r="H89" s="56" t="s">
        <v>17</v>
      </c>
      <c r="I89" s="56" t="s">
        <v>25</v>
      </c>
      <c r="J89" s="56" t="s">
        <v>18</v>
      </c>
      <c r="K89" s="56" t="s">
        <v>17</v>
      </c>
      <c r="L89" s="56" t="s">
        <v>18</v>
      </c>
      <c r="M89" s="56" t="s">
        <v>161</v>
      </c>
      <c r="N89" s="56" t="s">
        <v>17</v>
      </c>
      <c r="O89" s="56" t="s">
        <v>25</v>
      </c>
      <c r="P89" s="56" t="s">
        <v>24</v>
      </c>
      <c r="Q89" s="56" t="s">
        <v>26</v>
      </c>
      <c r="R89" s="57" t="s">
        <v>234</v>
      </c>
      <c r="S89" s="58" t="s">
        <v>53</v>
      </c>
      <c r="T89" s="60"/>
      <c r="U89" s="60"/>
      <c r="V89" s="59"/>
      <c r="W89" s="59">
        <f>423.1-269.9</f>
        <v>153.20000000000005</v>
      </c>
      <c r="X89" s="59">
        <v>1000</v>
      </c>
      <c r="Y89" s="60"/>
      <c r="Z89" s="60">
        <f>T89+U89+V89+W89+X89+Y89</f>
        <v>1153.2</v>
      </c>
      <c r="AA89" s="58">
        <v>2019</v>
      </c>
      <c r="AB89" s="38"/>
      <c r="AC89" s="38"/>
      <c r="AD89" s="38"/>
    </row>
    <row r="90" spans="1:30" s="39" customFormat="1" ht="44.25" x14ac:dyDescent="0.25">
      <c r="A90" s="56" t="s">
        <v>17</v>
      </c>
      <c r="B90" s="56" t="s">
        <v>18</v>
      </c>
      <c r="C90" s="56" t="s">
        <v>19</v>
      </c>
      <c r="D90" s="56" t="s">
        <v>17</v>
      </c>
      <c r="E90" s="56" t="s">
        <v>27</v>
      </c>
      <c r="F90" s="56" t="s">
        <v>17</v>
      </c>
      <c r="G90" s="56" t="s">
        <v>26</v>
      </c>
      <c r="H90" s="56" t="s">
        <v>17</v>
      </c>
      <c r="I90" s="56" t="s">
        <v>25</v>
      </c>
      <c r="J90" s="56" t="s">
        <v>18</v>
      </c>
      <c r="K90" s="56" t="s">
        <v>17</v>
      </c>
      <c r="L90" s="56" t="s">
        <v>18</v>
      </c>
      <c r="M90" s="56" t="s">
        <v>18</v>
      </c>
      <c r="N90" s="56" t="s">
        <v>17</v>
      </c>
      <c r="O90" s="56" t="s">
        <v>25</v>
      </c>
      <c r="P90" s="56" t="s">
        <v>24</v>
      </c>
      <c r="Q90" s="56" t="s">
        <v>26</v>
      </c>
      <c r="R90" s="57" t="s">
        <v>234</v>
      </c>
      <c r="S90" s="58" t="s">
        <v>53</v>
      </c>
      <c r="T90" s="60"/>
      <c r="U90" s="60"/>
      <c r="V90" s="59"/>
      <c r="W90" s="59">
        <v>1692.5</v>
      </c>
      <c r="X90" s="59">
        <v>4000</v>
      </c>
      <c r="Y90" s="60"/>
      <c r="Z90" s="60">
        <f>T90+U90+V90+W90+X90+Y90</f>
        <v>5692.5</v>
      </c>
      <c r="AA90" s="58">
        <v>2019</v>
      </c>
      <c r="AB90" s="38"/>
      <c r="AC90" s="38"/>
      <c r="AD90" s="38"/>
    </row>
    <row r="91" spans="1:30" s="39" customFormat="1" ht="29.25" x14ac:dyDescent="0.25">
      <c r="A91" s="36"/>
      <c r="B91" s="36"/>
      <c r="C91" s="36"/>
      <c r="D91" s="36"/>
      <c r="E91" s="36"/>
      <c r="F91" s="36"/>
      <c r="G91" s="36"/>
      <c r="H91" s="36"/>
      <c r="I91" s="37"/>
      <c r="J91" s="36"/>
      <c r="K91" s="36"/>
      <c r="L91" s="36"/>
      <c r="M91" s="36"/>
      <c r="N91" s="36"/>
      <c r="O91" s="36"/>
      <c r="P91" s="36"/>
      <c r="Q91" s="36"/>
      <c r="R91" s="35" t="s">
        <v>58</v>
      </c>
      <c r="S91" s="15" t="s">
        <v>48</v>
      </c>
      <c r="T91" s="21"/>
      <c r="U91" s="21"/>
      <c r="V91" s="21"/>
      <c r="W91" s="94"/>
      <c r="X91" s="21">
        <v>1</v>
      </c>
      <c r="Y91" s="21"/>
      <c r="Z91" s="6">
        <f>X91</f>
        <v>1</v>
      </c>
      <c r="AA91" s="15">
        <v>2019</v>
      </c>
      <c r="AB91" s="38"/>
      <c r="AC91" s="38"/>
      <c r="AD91" s="38"/>
    </row>
    <row r="92" spans="1:30" s="39" customFormat="1" ht="29.25" x14ac:dyDescent="0.25">
      <c r="A92" s="36"/>
      <c r="B92" s="36"/>
      <c r="C92" s="36"/>
      <c r="D92" s="36"/>
      <c r="E92" s="36"/>
      <c r="F92" s="36"/>
      <c r="G92" s="36"/>
      <c r="H92" s="36"/>
      <c r="I92" s="37"/>
      <c r="J92" s="36"/>
      <c r="K92" s="36"/>
      <c r="L92" s="36"/>
      <c r="M92" s="36"/>
      <c r="N92" s="36"/>
      <c r="O92" s="36"/>
      <c r="P92" s="36"/>
      <c r="Q92" s="36"/>
      <c r="R92" s="35" t="s">
        <v>247</v>
      </c>
      <c r="S92" s="15" t="s">
        <v>48</v>
      </c>
      <c r="T92" s="21"/>
      <c r="U92" s="21"/>
      <c r="V92" s="21"/>
      <c r="W92" s="21">
        <v>1</v>
      </c>
      <c r="X92" s="21"/>
      <c r="Y92" s="21"/>
      <c r="Z92" s="6">
        <f>W92</f>
        <v>1</v>
      </c>
      <c r="AA92" s="15">
        <v>2018</v>
      </c>
      <c r="AB92" s="38"/>
      <c r="AC92" s="38"/>
      <c r="AD92" s="38"/>
    </row>
    <row r="93" spans="1:30" s="39" customFormat="1" ht="43.15" customHeight="1" x14ac:dyDescent="0.25">
      <c r="A93" s="56" t="s">
        <v>17</v>
      </c>
      <c r="B93" s="56" t="s">
        <v>18</v>
      </c>
      <c r="C93" s="56" t="s">
        <v>19</v>
      </c>
      <c r="D93" s="56" t="s">
        <v>17</v>
      </c>
      <c r="E93" s="56" t="s">
        <v>27</v>
      </c>
      <c r="F93" s="56" t="s">
        <v>17</v>
      </c>
      <c r="G93" s="56" t="s">
        <v>26</v>
      </c>
      <c r="H93" s="56" t="s">
        <v>17</v>
      </c>
      <c r="I93" s="56" t="s">
        <v>25</v>
      </c>
      <c r="J93" s="56" t="s">
        <v>18</v>
      </c>
      <c r="K93" s="56" t="s">
        <v>17</v>
      </c>
      <c r="L93" s="56" t="s">
        <v>18</v>
      </c>
      <c r="M93" s="56" t="s">
        <v>17</v>
      </c>
      <c r="N93" s="56" t="s">
        <v>17</v>
      </c>
      <c r="O93" s="56" t="s">
        <v>17</v>
      </c>
      <c r="P93" s="56" t="s">
        <v>18</v>
      </c>
      <c r="Q93" s="56" t="s">
        <v>24</v>
      </c>
      <c r="R93" s="61" t="s">
        <v>267</v>
      </c>
      <c r="S93" s="58" t="s">
        <v>53</v>
      </c>
      <c r="T93" s="62"/>
      <c r="U93" s="62"/>
      <c r="V93" s="62"/>
      <c r="W93" s="98"/>
      <c r="X93" s="59">
        <v>4000</v>
      </c>
      <c r="Y93" s="62"/>
      <c r="Z93" s="60">
        <f t="shared" ref="Z93:Z106" si="8">X93</f>
        <v>4000</v>
      </c>
      <c r="AA93" s="58">
        <v>2019</v>
      </c>
      <c r="AB93" s="38"/>
      <c r="AC93" s="38"/>
      <c r="AD93" s="38"/>
    </row>
    <row r="94" spans="1:30" s="39" customFormat="1" ht="29.25" x14ac:dyDescent="0.25">
      <c r="A94" s="36"/>
      <c r="B94" s="36"/>
      <c r="C94" s="36"/>
      <c r="D94" s="36"/>
      <c r="E94" s="36"/>
      <c r="F94" s="36"/>
      <c r="G94" s="36"/>
      <c r="H94" s="36"/>
      <c r="I94" s="37"/>
      <c r="J94" s="36"/>
      <c r="K94" s="36"/>
      <c r="L94" s="36"/>
      <c r="M94" s="36"/>
      <c r="N94" s="36"/>
      <c r="O94" s="36"/>
      <c r="P94" s="36"/>
      <c r="Q94" s="36"/>
      <c r="R94" s="35" t="s">
        <v>58</v>
      </c>
      <c r="S94" s="15" t="s">
        <v>48</v>
      </c>
      <c r="T94" s="21"/>
      <c r="U94" s="21"/>
      <c r="V94" s="21"/>
      <c r="W94" s="94"/>
      <c r="X94" s="21">
        <v>1</v>
      </c>
      <c r="Y94" s="21"/>
      <c r="Z94" s="6">
        <f t="shared" si="8"/>
        <v>1</v>
      </c>
      <c r="AA94" s="15">
        <v>2019</v>
      </c>
      <c r="AB94" s="38"/>
      <c r="AC94" s="38"/>
      <c r="AD94" s="38"/>
    </row>
    <row r="95" spans="1:30" s="39" customFormat="1" ht="42" customHeight="1" x14ac:dyDescent="0.25">
      <c r="A95" s="56" t="s">
        <v>17</v>
      </c>
      <c r="B95" s="56" t="s">
        <v>18</v>
      </c>
      <c r="C95" s="56" t="s">
        <v>19</v>
      </c>
      <c r="D95" s="56" t="s">
        <v>17</v>
      </c>
      <c r="E95" s="56" t="s">
        <v>27</v>
      </c>
      <c r="F95" s="56" t="s">
        <v>17</v>
      </c>
      <c r="G95" s="56" t="s">
        <v>26</v>
      </c>
      <c r="H95" s="56" t="s">
        <v>17</v>
      </c>
      <c r="I95" s="56" t="s">
        <v>25</v>
      </c>
      <c r="J95" s="56" t="s">
        <v>18</v>
      </c>
      <c r="K95" s="56" t="s">
        <v>17</v>
      </c>
      <c r="L95" s="56" t="s">
        <v>18</v>
      </c>
      <c r="M95" s="56" t="s">
        <v>17</v>
      </c>
      <c r="N95" s="56" t="s">
        <v>17</v>
      </c>
      <c r="O95" s="56" t="s">
        <v>17</v>
      </c>
      <c r="P95" s="56" t="s">
        <v>17</v>
      </c>
      <c r="Q95" s="56" t="s">
        <v>17</v>
      </c>
      <c r="R95" s="61" t="s">
        <v>261</v>
      </c>
      <c r="S95" s="58" t="s">
        <v>53</v>
      </c>
      <c r="T95" s="62"/>
      <c r="U95" s="62"/>
      <c r="V95" s="62"/>
      <c r="W95" s="98"/>
      <c r="X95" s="60">
        <f>X96+X97</f>
        <v>51000</v>
      </c>
      <c r="Y95" s="60">
        <f>Y96+Y97</f>
        <v>100</v>
      </c>
      <c r="Z95" s="60">
        <f>X95+Y95</f>
        <v>51100</v>
      </c>
      <c r="AA95" s="58">
        <v>2020</v>
      </c>
      <c r="AB95" s="38"/>
      <c r="AC95" s="38"/>
      <c r="AD95" s="38"/>
    </row>
    <row r="96" spans="1:30" s="39" customFormat="1" ht="41.45" customHeight="1" x14ac:dyDescent="0.25">
      <c r="A96" s="56" t="s">
        <v>17</v>
      </c>
      <c r="B96" s="56" t="s">
        <v>18</v>
      </c>
      <c r="C96" s="56" t="s">
        <v>19</v>
      </c>
      <c r="D96" s="56" t="s">
        <v>17</v>
      </c>
      <c r="E96" s="56" t="s">
        <v>27</v>
      </c>
      <c r="F96" s="56" t="s">
        <v>17</v>
      </c>
      <c r="G96" s="56" t="s">
        <v>26</v>
      </c>
      <c r="H96" s="56" t="s">
        <v>17</v>
      </c>
      <c r="I96" s="56" t="s">
        <v>25</v>
      </c>
      <c r="J96" s="56" t="s">
        <v>18</v>
      </c>
      <c r="K96" s="56" t="s">
        <v>17</v>
      </c>
      <c r="L96" s="56" t="s">
        <v>18</v>
      </c>
      <c r="M96" s="56" t="s">
        <v>161</v>
      </c>
      <c r="N96" s="56" t="s">
        <v>17</v>
      </c>
      <c r="O96" s="56" t="s">
        <v>25</v>
      </c>
      <c r="P96" s="56" t="s">
        <v>24</v>
      </c>
      <c r="Q96" s="56" t="s">
        <v>241</v>
      </c>
      <c r="R96" s="61" t="s">
        <v>261</v>
      </c>
      <c r="S96" s="58" t="s">
        <v>53</v>
      </c>
      <c r="T96" s="62"/>
      <c r="U96" s="62"/>
      <c r="V96" s="62"/>
      <c r="W96" s="98"/>
      <c r="X96" s="59">
        <f>3598+6602</f>
        <v>10200</v>
      </c>
      <c r="Y96" s="59">
        <v>100</v>
      </c>
      <c r="Z96" s="60">
        <f>X96+Y96</f>
        <v>10300</v>
      </c>
      <c r="AA96" s="58">
        <v>2020</v>
      </c>
      <c r="AB96" s="38"/>
      <c r="AC96" s="38"/>
      <c r="AD96" s="38"/>
    </row>
    <row r="97" spans="1:32" s="39" customFormat="1" ht="41.45" customHeight="1" x14ac:dyDescent="0.25">
      <c r="A97" s="56" t="s">
        <v>17</v>
      </c>
      <c r="B97" s="56" t="s">
        <v>18</v>
      </c>
      <c r="C97" s="56" t="s">
        <v>19</v>
      </c>
      <c r="D97" s="56" t="s">
        <v>17</v>
      </c>
      <c r="E97" s="56" t="s">
        <v>27</v>
      </c>
      <c r="F97" s="56" t="s">
        <v>17</v>
      </c>
      <c r="G97" s="56" t="s">
        <v>26</v>
      </c>
      <c r="H97" s="56" t="s">
        <v>17</v>
      </c>
      <c r="I97" s="56" t="s">
        <v>25</v>
      </c>
      <c r="J97" s="56" t="s">
        <v>18</v>
      </c>
      <c r="K97" s="56" t="s">
        <v>17</v>
      </c>
      <c r="L97" s="56" t="s">
        <v>18</v>
      </c>
      <c r="M97" s="56" t="s">
        <v>18</v>
      </c>
      <c r="N97" s="56" t="s">
        <v>17</v>
      </c>
      <c r="O97" s="56" t="s">
        <v>25</v>
      </c>
      <c r="P97" s="56" t="s">
        <v>24</v>
      </c>
      <c r="Q97" s="56" t="s">
        <v>241</v>
      </c>
      <c r="R97" s="61" t="s">
        <v>261</v>
      </c>
      <c r="S97" s="58" t="s">
        <v>53</v>
      </c>
      <c r="T97" s="62"/>
      <c r="U97" s="62"/>
      <c r="V97" s="62"/>
      <c r="W97" s="98"/>
      <c r="X97" s="59">
        <v>40800</v>
      </c>
      <c r="Y97" s="62"/>
      <c r="Z97" s="60">
        <f>X97</f>
        <v>40800</v>
      </c>
      <c r="AA97" s="58">
        <v>2019</v>
      </c>
      <c r="AB97" s="38"/>
      <c r="AC97" s="38"/>
      <c r="AD97" s="38"/>
    </row>
    <row r="98" spans="1:32" s="39" customFormat="1" ht="29.25" x14ac:dyDescent="0.25">
      <c r="A98" s="36"/>
      <c r="B98" s="36"/>
      <c r="C98" s="36"/>
      <c r="D98" s="36"/>
      <c r="E98" s="36"/>
      <c r="F98" s="36"/>
      <c r="G98" s="36"/>
      <c r="H98" s="36"/>
      <c r="I98" s="37"/>
      <c r="J98" s="36"/>
      <c r="K98" s="36"/>
      <c r="L98" s="36"/>
      <c r="M98" s="36"/>
      <c r="N98" s="36"/>
      <c r="O98" s="36"/>
      <c r="P98" s="36"/>
      <c r="Q98" s="36"/>
      <c r="R98" s="35" t="s">
        <v>58</v>
      </c>
      <c r="S98" s="15" t="s">
        <v>48</v>
      </c>
      <c r="T98" s="21"/>
      <c r="U98" s="21"/>
      <c r="V98" s="21"/>
      <c r="W98" s="94"/>
      <c r="X98" s="21">
        <v>1</v>
      </c>
      <c r="Y98" s="21"/>
      <c r="Z98" s="6">
        <f t="shared" si="8"/>
        <v>1</v>
      </c>
      <c r="AA98" s="15">
        <v>2019</v>
      </c>
      <c r="AB98" s="38"/>
      <c r="AC98" s="38"/>
      <c r="AD98" s="38"/>
    </row>
    <row r="99" spans="1:32" s="39" customFormat="1" ht="43.9" customHeight="1" x14ac:dyDescent="0.25">
      <c r="A99" s="56" t="s">
        <v>17</v>
      </c>
      <c r="B99" s="56" t="s">
        <v>18</v>
      </c>
      <c r="C99" s="56" t="s">
        <v>19</v>
      </c>
      <c r="D99" s="56" t="s">
        <v>17</v>
      </c>
      <c r="E99" s="56" t="s">
        <v>27</v>
      </c>
      <c r="F99" s="56" t="s">
        <v>17</v>
      </c>
      <c r="G99" s="56" t="s">
        <v>26</v>
      </c>
      <c r="H99" s="56" t="s">
        <v>17</v>
      </c>
      <c r="I99" s="56" t="s">
        <v>25</v>
      </c>
      <c r="J99" s="56" t="s">
        <v>18</v>
      </c>
      <c r="K99" s="56" t="s">
        <v>17</v>
      </c>
      <c r="L99" s="56" t="s">
        <v>18</v>
      </c>
      <c r="M99" s="56" t="s">
        <v>17</v>
      </c>
      <c r="N99" s="56" t="s">
        <v>17</v>
      </c>
      <c r="O99" s="56" t="s">
        <v>17</v>
      </c>
      <c r="P99" s="56" t="s">
        <v>17</v>
      </c>
      <c r="Q99" s="56" t="s">
        <v>17</v>
      </c>
      <c r="R99" s="61" t="s">
        <v>262</v>
      </c>
      <c r="S99" s="58" t="s">
        <v>53</v>
      </c>
      <c r="T99" s="62"/>
      <c r="U99" s="62"/>
      <c r="V99" s="62"/>
      <c r="W99" s="98"/>
      <c r="X99" s="60">
        <f>X100+X101</f>
        <v>37500</v>
      </c>
      <c r="Y99" s="60">
        <f>Y100+Y101</f>
        <v>100</v>
      </c>
      <c r="Z99" s="60">
        <f>Z100+Z101</f>
        <v>37600</v>
      </c>
      <c r="AA99" s="58">
        <v>2020</v>
      </c>
      <c r="AB99" s="38"/>
      <c r="AC99" s="38"/>
      <c r="AD99" s="38"/>
    </row>
    <row r="100" spans="1:32" s="39" customFormat="1" ht="43.15" customHeight="1" x14ac:dyDescent="0.25">
      <c r="A100" s="56" t="s">
        <v>17</v>
      </c>
      <c r="B100" s="56" t="s">
        <v>18</v>
      </c>
      <c r="C100" s="56" t="s">
        <v>19</v>
      </c>
      <c r="D100" s="56" t="s">
        <v>17</v>
      </c>
      <c r="E100" s="56" t="s">
        <v>27</v>
      </c>
      <c r="F100" s="56" t="s">
        <v>17</v>
      </c>
      <c r="G100" s="56" t="s">
        <v>26</v>
      </c>
      <c r="H100" s="56" t="s">
        <v>17</v>
      </c>
      <c r="I100" s="56" t="s">
        <v>25</v>
      </c>
      <c r="J100" s="56" t="s">
        <v>18</v>
      </c>
      <c r="K100" s="56" t="s">
        <v>17</v>
      </c>
      <c r="L100" s="56" t="s">
        <v>18</v>
      </c>
      <c r="M100" s="56" t="s">
        <v>161</v>
      </c>
      <c r="N100" s="56" t="s">
        <v>17</v>
      </c>
      <c r="O100" s="56" t="s">
        <v>25</v>
      </c>
      <c r="P100" s="56" t="s">
        <v>24</v>
      </c>
      <c r="Q100" s="56" t="s">
        <v>242</v>
      </c>
      <c r="R100" s="61" t="s">
        <v>262</v>
      </c>
      <c r="S100" s="58" t="s">
        <v>53</v>
      </c>
      <c r="T100" s="62"/>
      <c r="U100" s="62"/>
      <c r="V100" s="62"/>
      <c r="W100" s="98"/>
      <c r="X100" s="59">
        <f>2500+5000</f>
        <v>7500</v>
      </c>
      <c r="Y100" s="62">
        <v>100</v>
      </c>
      <c r="Z100" s="60">
        <f>X100+Y100</f>
        <v>7600</v>
      </c>
      <c r="AA100" s="58">
        <v>2020</v>
      </c>
      <c r="AB100" s="38"/>
      <c r="AC100" s="38"/>
      <c r="AD100" s="38"/>
    </row>
    <row r="101" spans="1:32" s="39" customFormat="1" ht="43.9" customHeight="1" x14ac:dyDescent="0.25">
      <c r="A101" s="56" t="s">
        <v>17</v>
      </c>
      <c r="B101" s="56" t="s">
        <v>18</v>
      </c>
      <c r="C101" s="56" t="s">
        <v>19</v>
      </c>
      <c r="D101" s="56" t="s">
        <v>17</v>
      </c>
      <c r="E101" s="56" t="s">
        <v>27</v>
      </c>
      <c r="F101" s="56" t="s">
        <v>17</v>
      </c>
      <c r="G101" s="56" t="s">
        <v>26</v>
      </c>
      <c r="H101" s="56" t="s">
        <v>17</v>
      </c>
      <c r="I101" s="56" t="s">
        <v>25</v>
      </c>
      <c r="J101" s="56" t="s">
        <v>18</v>
      </c>
      <c r="K101" s="56" t="s">
        <v>17</v>
      </c>
      <c r="L101" s="56" t="s">
        <v>18</v>
      </c>
      <c r="M101" s="56" t="s">
        <v>18</v>
      </c>
      <c r="N101" s="56" t="s">
        <v>17</v>
      </c>
      <c r="O101" s="56" t="s">
        <v>25</v>
      </c>
      <c r="P101" s="56" t="s">
        <v>24</v>
      </c>
      <c r="Q101" s="56" t="s">
        <v>242</v>
      </c>
      <c r="R101" s="61" t="s">
        <v>262</v>
      </c>
      <c r="S101" s="58" t="s">
        <v>53</v>
      </c>
      <c r="T101" s="62"/>
      <c r="U101" s="62"/>
      <c r="V101" s="62"/>
      <c r="W101" s="98"/>
      <c r="X101" s="59">
        <v>30000</v>
      </c>
      <c r="Y101" s="62"/>
      <c r="Z101" s="60">
        <f>X101</f>
        <v>30000</v>
      </c>
      <c r="AA101" s="58">
        <v>2019</v>
      </c>
      <c r="AB101" s="38"/>
      <c r="AC101" s="38"/>
      <c r="AD101" s="38"/>
    </row>
    <row r="102" spans="1:32" s="39" customFormat="1" ht="29.25" x14ac:dyDescent="0.25">
      <c r="A102" s="36"/>
      <c r="B102" s="36"/>
      <c r="C102" s="36"/>
      <c r="D102" s="36"/>
      <c r="E102" s="36"/>
      <c r="F102" s="36"/>
      <c r="G102" s="36"/>
      <c r="H102" s="36"/>
      <c r="I102" s="37"/>
      <c r="J102" s="36"/>
      <c r="K102" s="36"/>
      <c r="L102" s="36"/>
      <c r="M102" s="36"/>
      <c r="N102" s="36"/>
      <c r="O102" s="36"/>
      <c r="P102" s="36"/>
      <c r="Q102" s="36"/>
      <c r="R102" s="35" t="s">
        <v>58</v>
      </c>
      <c r="S102" s="15" t="s">
        <v>48</v>
      </c>
      <c r="T102" s="21"/>
      <c r="U102" s="21"/>
      <c r="V102" s="21"/>
      <c r="W102" s="94"/>
      <c r="X102" s="21">
        <v>1</v>
      </c>
      <c r="Y102" s="21"/>
      <c r="Z102" s="6">
        <f t="shared" si="8"/>
        <v>1</v>
      </c>
      <c r="AA102" s="15">
        <v>2019</v>
      </c>
      <c r="AB102" s="38"/>
      <c r="AC102" s="38"/>
      <c r="AD102" s="38"/>
    </row>
    <row r="103" spans="1:32" s="39" customFormat="1" ht="44.25" x14ac:dyDescent="0.25">
      <c r="A103" s="56" t="s">
        <v>17</v>
      </c>
      <c r="B103" s="56" t="s">
        <v>18</v>
      </c>
      <c r="C103" s="56" t="s">
        <v>19</v>
      </c>
      <c r="D103" s="56" t="s">
        <v>17</v>
      </c>
      <c r="E103" s="56" t="s">
        <v>27</v>
      </c>
      <c r="F103" s="56" t="s">
        <v>17</v>
      </c>
      <c r="G103" s="56" t="s">
        <v>26</v>
      </c>
      <c r="H103" s="56" t="s">
        <v>17</v>
      </c>
      <c r="I103" s="56" t="s">
        <v>25</v>
      </c>
      <c r="J103" s="56" t="s">
        <v>18</v>
      </c>
      <c r="K103" s="56" t="s">
        <v>17</v>
      </c>
      <c r="L103" s="56" t="s">
        <v>18</v>
      </c>
      <c r="M103" s="56" t="s">
        <v>17</v>
      </c>
      <c r="N103" s="56" t="s">
        <v>17</v>
      </c>
      <c r="O103" s="56" t="s">
        <v>17</v>
      </c>
      <c r="P103" s="56" t="s">
        <v>17</v>
      </c>
      <c r="Q103" s="56" t="s">
        <v>17</v>
      </c>
      <c r="R103" s="61" t="s">
        <v>240</v>
      </c>
      <c r="S103" s="58" t="s">
        <v>53</v>
      </c>
      <c r="T103" s="62"/>
      <c r="U103" s="62"/>
      <c r="V103" s="62"/>
      <c r="W103" s="98"/>
      <c r="X103" s="60">
        <f>X104+X105</f>
        <v>12100</v>
      </c>
      <c r="Y103" s="62"/>
      <c r="Z103" s="60">
        <f>Z104+Z105</f>
        <v>12100</v>
      </c>
      <c r="AA103" s="58">
        <v>2019</v>
      </c>
      <c r="AB103" s="38"/>
      <c r="AC103" s="38"/>
      <c r="AD103" s="38"/>
    </row>
    <row r="104" spans="1:32" s="39" customFormat="1" ht="44.25" x14ac:dyDescent="0.25">
      <c r="A104" s="56" t="s">
        <v>17</v>
      </c>
      <c r="B104" s="56" t="s">
        <v>18</v>
      </c>
      <c r="C104" s="56" t="s">
        <v>19</v>
      </c>
      <c r="D104" s="56" t="s">
        <v>17</v>
      </c>
      <c r="E104" s="56" t="s">
        <v>27</v>
      </c>
      <c r="F104" s="56" t="s">
        <v>17</v>
      </c>
      <c r="G104" s="56" t="s">
        <v>26</v>
      </c>
      <c r="H104" s="56" t="s">
        <v>17</v>
      </c>
      <c r="I104" s="56" t="s">
        <v>25</v>
      </c>
      <c r="J104" s="56" t="s">
        <v>18</v>
      </c>
      <c r="K104" s="56" t="s">
        <v>17</v>
      </c>
      <c r="L104" s="56" t="s">
        <v>18</v>
      </c>
      <c r="M104" s="56" t="s">
        <v>161</v>
      </c>
      <c r="N104" s="56" t="s">
        <v>17</v>
      </c>
      <c r="O104" s="56" t="s">
        <v>25</v>
      </c>
      <c r="P104" s="56" t="s">
        <v>24</v>
      </c>
      <c r="Q104" s="56" t="s">
        <v>251</v>
      </c>
      <c r="R104" s="61" t="s">
        <v>240</v>
      </c>
      <c r="S104" s="58" t="s">
        <v>53</v>
      </c>
      <c r="T104" s="62"/>
      <c r="U104" s="62"/>
      <c r="V104" s="62"/>
      <c r="W104" s="98"/>
      <c r="X104" s="59">
        <v>2420</v>
      </c>
      <c r="Y104" s="62"/>
      <c r="Z104" s="60">
        <f t="shared" si="8"/>
        <v>2420</v>
      </c>
      <c r="AA104" s="58">
        <v>2019</v>
      </c>
      <c r="AB104" s="38"/>
      <c r="AC104" s="38"/>
      <c r="AD104" s="38"/>
    </row>
    <row r="105" spans="1:32" s="39" customFormat="1" ht="44.25" x14ac:dyDescent="0.25">
      <c r="A105" s="56" t="s">
        <v>17</v>
      </c>
      <c r="B105" s="56" t="s">
        <v>18</v>
      </c>
      <c r="C105" s="56" t="s">
        <v>19</v>
      </c>
      <c r="D105" s="56" t="s">
        <v>17</v>
      </c>
      <c r="E105" s="56" t="s">
        <v>27</v>
      </c>
      <c r="F105" s="56" t="s">
        <v>17</v>
      </c>
      <c r="G105" s="56" t="s">
        <v>26</v>
      </c>
      <c r="H105" s="56" t="s">
        <v>17</v>
      </c>
      <c r="I105" s="56" t="s">
        <v>25</v>
      </c>
      <c r="J105" s="56" t="s">
        <v>18</v>
      </c>
      <c r="K105" s="56" t="s">
        <v>17</v>
      </c>
      <c r="L105" s="56" t="s">
        <v>18</v>
      </c>
      <c r="M105" s="56" t="s">
        <v>18</v>
      </c>
      <c r="N105" s="56" t="s">
        <v>17</v>
      </c>
      <c r="O105" s="56" t="s">
        <v>25</v>
      </c>
      <c r="P105" s="56" t="s">
        <v>24</v>
      </c>
      <c r="Q105" s="56" t="s">
        <v>251</v>
      </c>
      <c r="R105" s="61" t="s">
        <v>240</v>
      </c>
      <c r="S105" s="58" t="s">
        <v>53</v>
      </c>
      <c r="T105" s="62"/>
      <c r="U105" s="62"/>
      <c r="V105" s="62"/>
      <c r="W105" s="98"/>
      <c r="X105" s="59">
        <v>9680</v>
      </c>
      <c r="Y105" s="62"/>
      <c r="Z105" s="60">
        <f>X105</f>
        <v>9680</v>
      </c>
      <c r="AA105" s="58">
        <v>2019</v>
      </c>
      <c r="AB105" s="38"/>
      <c r="AC105" s="38"/>
      <c r="AD105" s="38"/>
    </row>
    <row r="106" spans="1:32" s="39" customFormat="1" ht="29.25" x14ac:dyDescent="0.25">
      <c r="A106" s="36"/>
      <c r="B106" s="36"/>
      <c r="C106" s="36"/>
      <c r="D106" s="36"/>
      <c r="E106" s="36"/>
      <c r="F106" s="36"/>
      <c r="G106" s="36"/>
      <c r="H106" s="36"/>
      <c r="I106" s="37"/>
      <c r="J106" s="36"/>
      <c r="K106" s="36"/>
      <c r="L106" s="36"/>
      <c r="M106" s="36"/>
      <c r="N106" s="36"/>
      <c r="O106" s="36"/>
      <c r="P106" s="36"/>
      <c r="Q106" s="36"/>
      <c r="R106" s="35" t="s">
        <v>58</v>
      </c>
      <c r="S106" s="15" t="s">
        <v>48</v>
      </c>
      <c r="T106" s="21"/>
      <c r="U106" s="21"/>
      <c r="V106" s="21"/>
      <c r="W106" s="94"/>
      <c r="X106" s="21">
        <v>1</v>
      </c>
      <c r="Y106" s="21"/>
      <c r="Z106" s="6">
        <f t="shared" si="8"/>
        <v>1</v>
      </c>
      <c r="AA106" s="15">
        <v>2019</v>
      </c>
      <c r="AB106" s="38"/>
      <c r="AC106" s="38"/>
      <c r="AD106" s="38"/>
    </row>
    <row r="107" spans="1:32" s="52" customFormat="1" ht="42.75" x14ac:dyDescent="0.25">
      <c r="A107" s="50" t="s">
        <v>17</v>
      </c>
      <c r="B107" s="50" t="s">
        <v>18</v>
      </c>
      <c r="C107" s="50" t="s">
        <v>19</v>
      </c>
      <c r="D107" s="50" t="s">
        <v>17</v>
      </c>
      <c r="E107" s="50" t="s">
        <v>27</v>
      </c>
      <c r="F107" s="50" t="s">
        <v>17</v>
      </c>
      <c r="G107" s="50" t="s">
        <v>26</v>
      </c>
      <c r="H107" s="50" t="s">
        <v>17</v>
      </c>
      <c r="I107" s="50" t="s">
        <v>25</v>
      </c>
      <c r="J107" s="50" t="s">
        <v>18</v>
      </c>
      <c r="K107" s="50" t="s">
        <v>17</v>
      </c>
      <c r="L107" s="50" t="s">
        <v>19</v>
      </c>
      <c r="M107" s="50" t="s">
        <v>17</v>
      </c>
      <c r="N107" s="50" t="s">
        <v>17</v>
      </c>
      <c r="O107" s="50" t="s">
        <v>17</v>
      </c>
      <c r="P107" s="50" t="s">
        <v>17</v>
      </c>
      <c r="Q107" s="50" t="s">
        <v>17</v>
      </c>
      <c r="R107" s="51" t="s">
        <v>31</v>
      </c>
      <c r="S107" s="26" t="s">
        <v>53</v>
      </c>
      <c r="T107" s="16">
        <f>T112+T128</f>
        <v>259621.5</v>
      </c>
      <c r="U107" s="16">
        <f>U112+U128</f>
        <v>238774.5</v>
      </c>
      <c r="V107" s="16">
        <f>V111+V128</f>
        <v>637877.69999999995</v>
      </c>
      <c r="W107" s="16">
        <f>W111+W128</f>
        <v>235278.7</v>
      </c>
      <c r="X107" s="16">
        <f>X111+X161</f>
        <v>1001905.2000000001</v>
      </c>
      <c r="Y107" s="16">
        <f>Y111+Y161</f>
        <v>924535.7</v>
      </c>
      <c r="Z107" s="16">
        <f>T107+U107+V107+W107+X107+Y107</f>
        <v>3297993.3</v>
      </c>
      <c r="AA107" s="26">
        <v>2020</v>
      </c>
      <c r="AB107" s="38"/>
      <c r="AC107" s="38"/>
      <c r="AD107" s="38"/>
      <c r="AE107" s="39"/>
      <c r="AF107" s="39"/>
    </row>
    <row r="108" spans="1:32" s="2" customFormat="1" ht="44.25" x14ac:dyDescent="0.25">
      <c r="A108" s="36"/>
      <c r="B108" s="36"/>
      <c r="C108" s="36"/>
      <c r="D108" s="36"/>
      <c r="E108" s="36"/>
      <c r="F108" s="36"/>
      <c r="G108" s="36"/>
      <c r="H108" s="36"/>
      <c r="I108" s="37"/>
      <c r="J108" s="36"/>
      <c r="K108" s="36"/>
      <c r="L108" s="36"/>
      <c r="M108" s="36"/>
      <c r="N108" s="36"/>
      <c r="O108" s="36"/>
      <c r="P108" s="36"/>
      <c r="Q108" s="36"/>
      <c r="R108" s="35" t="s">
        <v>90</v>
      </c>
      <c r="S108" s="15" t="s">
        <v>54</v>
      </c>
      <c r="T108" s="8">
        <f>T123+T140</f>
        <v>223.1</v>
      </c>
      <c r="U108" s="8">
        <f>U123+U157</f>
        <v>315.7</v>
      </c>
      <c r="V108" s="8">
        <f>V123+V157</f>
        <v>104</v>
      </c>
      <c r="W108" s="8">
        <f>W123+W157</f>
        <v>134.80000000000001</v>
      </c>
      <c r="X108" s="8">
        <f>X123+X157</f>
        <v>1</v>
      </c>
      <c r="Y108" s="8">
        <f>Y123+Y157</f>
        <v>0.2</v>
      </c>
      <c r="Z108" s="5">
        <f>T108+U108+V108+W108+X108+Y108</f>
        <v>778.8</v>
      </c>
      <c r="AA108" s="15">
        <v>2020</v>
      </c>
      <c r="AB108" s="38"/>
      <c r="AC108" s="38"/>
      <c r="AD108" s="38"/>
      <c r="AE108" s="39"/>
      <c r="AF108" s="39"/>
    </row>
    <row r="109" spans="1:32" s="2" customFormat="1" ht="30" x14ac:dyDescent="0.25">
      <c r="A109" s="36"/>
      <c r="B109" s="36"/>
      <c r="C109" s="36"/>
      <c r="D109" s="36"/>
      <c r="E109" s="36"/>
      <c r="F109" s="36"/>
      <c r="G109" s="36"/>
      <c r="H109" s="36"/>
      <c r="I109" s="37"/>
      <c r="J109" s="36"/>
      <c r="K109" s="36"/>
      <c r="L109" s="36"/>
      <c r="M109" s="36"/>
      <c r="N109" s="36"/>
      <c r="O109" s="36"/>
      <c r="P109" s="36"/>
      <c r="Q109" s="36"/>
      <c r="R109" s="35" t="s">
        <v>233</v>
      </c>
      <c r="S109" s="15" t="s">
        <v>54</v>
      </c>
      <c r="T109" s="8"/>
      <c r="U109" s="8"/>
      <c r="V109" s="8"/>
      <c r="W109" s="8">
        <f>W126+W160</f>
        <v>20.7</v>
      </c>
      <c r="X109" s="8">
        <f>X126+X160</f>
        <v>1.163</v>
      </c>
      <c r="Y109" s="8">
        <f>Y126+Y160</f>
        <v>0.3</v>
      </c>
      <c r="Z109" s="5">
        <f>T109+U109+V109+W109+X109+Y109</f>
        <v>22.163</v>
      </c>
      <c r="AA109" s="15">
        <v>2020</v>
      </c>
      <c r="AB109" s="38"/>
      <c r="AC109" s="38"/>
      <c r="AD109" s="38"/>
      <c r="AE109" s="39"/>
      <c r="AF109" s="39"/>
    </row>
    <row r="110" spans="1:32" s="2" customFormat="1" ht="45" x14ac:dyDescent="0.25">
      <c r="A110" s="36"/>
      <c r="B110" s="36"/>
      <c r="C110" s="36"/>
      <c r="D110" s="36"/>
      <c r="E110" s="36"/>
      <c r="F110" s="36"/>
      <c r="G110" s="36"/>
      <c r="H110" s="36"/>
      <c r="I110" s="37"/>
      <c r="J110" s="36"/>
      <c r="K110" s="36"/>
      <c r="L110" s="36"/>
      <c r="M110" s="36"/>
      <c r="N110" s="36"/>
      <c r="O110" s="36"/>
      <c r="P110" s="36"/>
      <c r="Q110" s="36"/>
      <c r="R110" s="17" t="s">
        <v>243</v>
      </c>
      <c r="S110" s="15" t="s">
        <v>5</v>
      </c>
      <c r="T110" s="8"/>
      <c r="U110" s="8"/>
      <c r="V110" s="8"/>
      <c r="W110" s="8"/>
      <c r="X110" s="8">
        <f>X164</f>
        <v>33.4</v>
      </c>
      <c r="Y110" s="8">
        <f>Y164</f>
        <v>61.6</v>
      </c>
      <c r="Z110" s="5">
        <f>X110+Y110</f>
        <v>95</v>
      </c>
      <c r="AA110" s="15">
        <v>2020</v>
      </c>
      <c r="AB110" s="38"/>
      <c r="AC110" s="38"/>
      <c r="AD110" s="38"/>
      <c r="AE110" s="39"/>
      <c r="AF110" s="39"/>
    </row>
    <row r="111" spans="1:32" s="2" customFormat="1" ht="30" x14ac:dyDescent="0.25">
      <c r="A111" s="56" t="s">
        <v>17</v>
      </c>
      <c r="B111" s="56" t="s">
        <v>18</v>
      </c>
      <c r="C111" s="56" t="s">
        <v>19</v>
      </c>
      <c r="D111" s="56" t="s">
        <v>17</v>
      </c>
      <c r="E111" s="56" t="s">
        <v>27</v>
      </c>
      <c r="F111" s="56" t="s">
        <v>17</v>
      </c>
      <c r="G111" s="56" t="s">
        <v>26</v>
      </c>
      <c r="H111" s="56" t="s">
        <v>17</v>
      </c>
      <c r="I111" s="56" t="s">
        <v>25</v>
      </c>
      <c r="J111" s="56" t="s">
        <v>18</v>
      </c>
      <c r="K111" s="56" t="s">
        <v>17</v>
      </c>
      <c r="L111" s="56" t="s">
        <v>19</v>
      </c>
      <c r="M111" s="56" t="s">
        <v>17</v>
      </c>
      <c r="N111" s="56" t="s">
        <v>17</v>
      </c>
      <c r="O111" s="56" t="s">
        <v>17</v>
      </c>
      <c r="P111" s="56" t="s">
        <v>17</v>
      </c>
      <c r="Q111" s="56" t="s">
        <v>17</v>
      </c>
      <c r="R111" s="57" t="s">
        <v>91</v>
      </c>
      <c r="S111" s="58" t="s">
        <v>53</v>
      </c>
      <c r="T111" s="60">
        <f>28017.3+2000-10639.7</f>
        <v>19377.599999999999</v>
      </c>
      <c r="U111" s="60">
        <f>10000+2950-1039.8-1000</f>
        <v>10910.2</v>
      </c>
      <c r="V111" s="60">
        <f>V112+V113</f>
        <v>7818.5</v>
      </c>
      <c r="W111" s="60">
        <f>W112+W113+W114+W115+W116+W117</f>
        <v>72494.600000000006</v>
      </c>
      <c r="X111" s="60">
        <f>X112+X113+X114+X115+X116+X117+X118+X119+X120+X121</f>
        <v>140527.4</v>
      </c>
      <c r="Y111" s="60">
        <f>Y112+Y113+Y114+Y115+Y116+Y117+Y118+Y119+Y120+Y121</f>
        <v>109822.79999999999</v>
      </c>
      <c r="Z111" s="60">
        <f>T111+U111+V111+W111+X111+Y111</f>
        <v>360951.1</v>
      </c>
      <c r="AA111" s="58">
        <v>2020</v>
      </c>
      <c r="AB111" s="38"/>
      <c r="AC111" s="38"/>
      <c r="AD111" s="38"/>
      <c r="AE111" s="39"/>
      <c r="AF111" s="39"/>
    </row>
    <row r="112" spans="1:32" ht="30" x14ac:dyDescent="0.25">
      <c r="A112" s="56" t="s">
        <v>17</v>
      </c>
      <c r="B112" s="56" t="s">
        <v>18</v>
      </c>
      <c r="C112" s="56" t="s">
        <v>19</v>
      </c>
      <c r="D112" s="56" t="s">
        <v>17</v>
      </c>
      <c r="E112" s="56" t="s">
        <v>27</v>
      </c>
      <c r="F112" s="56" t="s">
        <v>17</v>
      </c>
      <c r="G112" s="56" t="s">
        <v>26</v>
      </c>
      <c r="H112" s="56" t="s">
        <v>17</v>
      </c>
      <c r="I112" s="56" t="s">
        <v>25</v>
      </c>
      <c r="J112" s="56" t="s">
        <v>18</v>
      </c>
      <c r="K112" s="56" t="s">
        <v>17</v>
      </c>
      <c r="L112" s="56" t="s">
        <v>19</v>
      </c>
      <c r="M112" s="56" t="s">
        <v>17</v>
      </c>
      <c r="N112" s="56" t="s">
        <v>17</v>
      </c>
      <c r="O112" s="56" t="s">
        <v>17</v>
      </c>
      <c r="P112" s="56" t="s">
        <v>17</v>
      </c>
      <c r="Q112" s="56" t="s">
        <v>17</v>
      </c>
      <c r="R112" s="57" t="s">
        <v>91</v>
      </c>
      <c r="S112" s="58" t="s">
        <v>53</v>
      </c>
      <c r="T112" s="59">
        <f>28017.3+2000-10639.7</f>
        <v>19377.599999999999</v>
      </c>
      <c r="U112" s="59">
        <f>10000+2950-1039.8-1000</f>
        <v>10910.2</v>
      </c>
      <c r="V112" s="59">
        <f>1121.5-1021.5+1021.5</f>
        <v>1121.5</v>
      </c>
      <c r="W112" s="59">
        <f>9035.6+3797.1-11656.7+5364.1-206-2400-1076-2089.3-100</f>
        <v>668.80000000000018</v>
      </c>
      <c r="X112" s="59">
        <f>3087.1+4037.3+151.3+213.6-2885.9</f>
        <v>4603.3999999999996</v>
      </c>
      <c r="Y112" s="59">
        <f>2958.3+854.6</f>
        <v>3812.9</v>
      </c>
      <c r="Z112" s="60">
        <f>T112+U112+V112+W112+X112+Y112</f>
        <v>40494.400000000001</v>
      </c>
      <c r="AA112" s="58">
        <v>2020</v>
      </c>
      <c r="AB112" s="40"/>
    </row>
    <row r="113" spans="1:28" ht="30" x14ac:dyDescent="0.25">
      <c r="A113" s="56" t="s">
        <v>17</v>
      </c>
      <c r="B113" s="56" t="s">
        <v>18</v>
      </c>
      <c r="C113" s="56" t="s">
        <v>19</v>
      </c>
      <c r="D113" s="56" t="s">
        <v>17</v>
      </c>
      <c r="E113" s="56" t="s">
        <v>27</v>
      </c>
      <c r="F113" s="56" t="s">
        <v>17</v>
      </c>
      <c r="G113" s="56" t="s">
        <v>26</v>
      </c>
      <c r="H113" s="56" t="s">
        <v>17</v>
      </c>
      <c r="I113" s="56" t="s">
        <v>25</v>
      </c>
      <c r="J113" s="56" t="s">
        <v>18</v>
      </c>
      <c r="K113" s="56" t="s">
        <v>17</v>
      </c>
      <c r="L113" s="56" t="s">
        <v>19</v>
      </c>
      <c r="M113" s="56" t="s">
        <v>18</v>
      </c>
      <c r="N113" s="56" t="s">
        <v>17</v>
      </c>
      <c r="O113" s="56" t="s">
        <v>19</v>
      </c>
      <c r="P113" s="56" t="s">
        <v>17</v>
      </c>
      <c r="Q113" s="56" t="s">
        <v>187</v>
      </c>
      <c r="R113" s="57" t="s">
        <v>91</v>
      </c>
      <c r="S113" s="58" t="s">
        <v>53</v>
      </c>
      <c r="T113" s="59"/>
      <c r="U113" s="59"/>
      <c r="V113" s="59">
        <v>6697</v>
      </c>
      <c r="W113" s="97"/>
      <c r="X113" s="59"/>
      <c r="Y113" s="59"/>
      <c r="Z113" s="60">
        <f>V113</f>
        <v>6697</v>
      </c>
      <c r="AA113" s="58">
        <v>2017</v>
      </c>
      <c r="AB113" s="40"/>
    </row>
    <row r="114" spans="1:28" ht="60" x14ac:dyDescent="0.25">
      <c r="A114" s="56" t="s">
        <v>17</v>
      </c>
      <c r="B114" s="56" t="s">
        <v>18</v>
      </c>
      <c r="C114" s="56" t="s">
        <v>19</v>
      </c>
      <c r="D114" s="56" t="s">
        <v>17</v>
      </c>
      <c r="E114" s="56" t="s">
        <v>27</v>
      </c>
      <c r="F114" s="56" t="s">
        <v>17</v>
      </c>
      <c r="G114" s="56" t="s">
        <v>26</v>
      </c>
      <c r="H114" s="56" t="s">
        <v>17</v>
      </c>
      <c r="I114" s="56" t="s">
        <v>25</v>
      </c>
      <c r="J114" s="56" t="s">
        <v>18</v>
      </c>
      <c r="K114" s="56" t="s">
        <v>17</v>
      </c>
      <c r="L114" s="56" t="s">
        <v>19</v>
      </c>
      <c r="M114" s="56" t="s">
        <v>18</v>
      </c>
      <c r="N114" s="56" t="s">
        <v>17</v>
      </c>
      <c r="O114" s="56" t="s">
        <v>25</v>
      </c>
      <c r="P114" s="56" t="s">
        <v>24</v>
      </c>
      <c r="Q114" s="56" t="s">
        <v>27</v>
      </c>
      <c r="R114" s="57" t="s">
        <v>263</v>
      </c>
      <c r="S114" s="58" t="s">
        <v>53</v>
      </c>
      <c r="T114" s="59"/>
      <c r="U114" s="59"/>
      <c r="V114" s="59"/>
      <c r="W114" s="59">
        <f>64577.6</f>
        <v>64577.599999999999</v>
      </c>
      <c r="X114" s="59">
        <v>84736</v>
      </c>
      <c r="Y114" s="59">
        <v>84800</v>
      </c>
      <c r="Z114" s="60">
        <f>W114+X114+Y114</f>
        <v>234113.6</v>
      </c>
      <c r="AA114" s="58">
        <v>2020</v>
      </c>
      <c r="AB114" s="40"/>
    </row>
    <row r="115" spans="1:28" ht="60" x14ac:dyDescent="0.25">
      <c r="A115" s="56" t="s">
        <v>17</v>
      </c>
      <c r="B115" s="56" t="s">
        <v>18</v>
      </c>
      <c r="C115" s="56" t="s">
        <v>19</v>
      </c>
      <c r="D115" s="56" t="s">
        <v>17</v>
      </c>
      <c r="E115" s="56" t="s">
        <v>27</v>
      </c>
      <c r="F115" s="56" t="s">
        <v>17</v>
      </c>
      <c r="G115" s="56" t="s">
        <v>26</v>
      </c>
      <c r="H115" s="56" t="s">
        <v>17</v>
      </c>
      <c r="I115" s="56" t="s">
        <v>25</v>
      </c>
      <c r="J115" s="56" t="s">
        <v>18</v>
      </c>
      <c r="K115" s="56" t="s">
        <v>17</v>
      </c>
      <c r="L115" s="56" t="s">
        <v>19</v>
      </c>
      <c r="M115" s="56" t="s">
        <v>161</v>
      </c>
      <c r="N115" s="56" t="s">
        <v>17</v>
      </c>
      <c r="O115" s="56" t="s">
        <v>25</v>
      </c>
      <c r="P115" s="56" t="s">
        <v>24</v>
      </c>
      <c r="Q115" s="56" t="s">
        <v>27</v>
      </c>
      <c r="R115" s="57" t="s">
        <v>264</v>
      </c>
      <c r="S115" s="58" t="s">
        <v>53</v>
      </c>
      <c r="T115" s="59"/>
      <c r="U115" s="59"/>
      <c r="V115" s="59"/>
      <c r="W115" s="97"/>
      <c r="X115" s="59">
        <f>41766.9-20582.9</f>
        <v>21184</v>
      </c>
      <c r="Y115" s="59">
        <v>21209.9</v>
      </c>
      <c r="Z115" s="60">
        <f>W115+X115+Y115</f>
        <v>42393.9</v>
      </c>
      <c r="AA115" s="58">
        <v>2020</v>
      </c>
      <c r="AB115" s="40"/>
    </row>
    <row r="116" spans="1:28" ht="57.6" customHeight="1" x14ac:dyDescent="0.25">
      <c r="A116" s="56" t="s">
        <v>17</v>
      </c>
      <c r="B116" s="56" t="s">
        <v>18</v>
      </c>
      <c r="C116" s="56" t="s">
        <v>19</v>
      </c>
      <c r="D116" s="56" t="s">
        <v>17</v>
      </c>
      <c r="E116" s="56" t="s">
        <v>27</v>
      </c>
      <c r="F116" s="56" t="s">
        <v>17</v>
      </c>
      <c r="G116" s="56" t="s">
        <v>26</v>
      </c>
      <c r="H116" s="56" t="s">
        <v>17</v>
      </c>
      <c r="I116" s="56" t="s">
        <v>25</v>
      </c>
      <c r="J116" s="56" t="s">
        <v>18</v>
      </c>
      <c r="K116" s="56" t="s">
        <v>17</v>
      </c>
      <c r="L116" s="56" t="s">
        <v>19</v>
      </c>
      <c r="M116" s="56" t="s">
        <v>18</v>
      </c>
      <c r="N116" s="56" t="s">
        <v>17</v>
      </c>
      <c r="O116" s="56" t="s">
        <v>25</v>
      </c>
      <c r="P116" s="56" t="s">
        <v>24</v>
      </c>
      <c r="Q116" s="56" t="s">
        <v>24</v>
      </c>
      <c r="R116" s="57" t="s">
        <v>265</v>
      </c>
      <c r="S116" s="58" t="s">
        <v>53</v>
      </c>
      <c r="T116" s="59"/>
      <c r="U116" s="59"/>
      <c r="V116" s="59"/>
      <c r="W116" s="59">
        <v>7248.2</v>
      </c>
      <c r="X116" s="59">
        <v>7984.5</v>
      </c>
      <c r="Y116" s="59"/>
      <c r="Z116" s="60">
        <f>W116+X116</f>
        <v>15232.7</v>
      </c>
      <c r="AA116" s="58">
        <v>2019</v>
      </c>
      <c r="AB116" s="40"/>
    </row>
    <row r="117" spans="1:28" ht="60" customHeight="1" x14ac:dyDescent="0.25">
      <c r="A117" s="56" t="s">
        <v>17</v>
      </c>
      <c r="B117" s="56" t="s">
        <v>18</v>
      </c>
      <c r="C117" s="56" t="s">
        <v>19</v>
      </c>
      <c r="D117" s="56" t="s">
        <v>17</v>
      </c>
      <c r="E117" s="56" t="s">
        <v>27</v>
      </c>
      <c r="F117" s="56" t="s">
        <v>17</v>
      </c>
      <c r="G117" s="56" t="s">
        <v>26</v>
      </c>
      <c r="H117" s="56" t="s">
        <v>17</v>
      </c>
      <c r="I117" s="56" t="s">
        <v>25</v>
      </c>
      <c r="J117" s="56" t="s">
        <v>18</v>
      </c>
      <c r="K117" s="56" t="s">
        <v>17</v>
      </c>
      <c r="L117" s="56" t="s">
        <v>19</v>
      </c>
      <c r="M117" s="56" t="s">
        <v>161</v>
      </c>
      <c r="N117" s="56" t="s">
        <v>17</v>
      </c>
      <c r="O117" s="56" t="s">
        <v>25</v>
      </c>
      <c r="P117" s="56" t="s">
        <v>24</v>
      </c>
      <c r="Q117" s="56" t="s">
        <v>24</v>
      </c>
      <c r="R117" s="57" t="s">
        <v>265</v>
      </c>
      <c r="S117" s="58" t="s">
        <v>53</v>
      </c>
      <c r="T117" s="59"/>
      <c r="U117" s="59"/>
      <c r="V117" s="59"/>
      <c r="W117" s="97"/>
      <c r="X117" s="59">
        <f>1965.9+53.6</f>
        <v>2019.5</v>
      </c>
      <c r="Y117" s="59"/>
      <c r="Z117" s="60">
        <f>X117</f>
        <v>2019.5</v>
      </c>
      <c r="AA117" s="58">
        <v>2019</v>
      </c>
      <c r="AB117" s="40"/>
    </row>
    <row r="118" spans="1:28" ht="55.9" customHeight="1" x14ac:dyDescent="0.25">
      <c r="A118" s="56" t="s">
        <v>17</v>
      </c>
      <c r="B118" s="56" t="s">
        <v>18</v>
      </c>
      <c r="C118" s="56" t="s">
        <v>19</v>
      </c>
      <c r="D118" s="56" t="s">
        <v>17</v>
      </c>
      <c r="E118" s="56" t="s">
        <v>27</v>
      </c>
      <c r="F118" s="56" t="s">
        <v>17</v>
      </c>
      <c r="G118" s="56" t="s">
        <v>26</v>
      </c>
      <c r="H118" s="56" t="s">
        <v>17</v>
      </c>
      <c r="I118" s="56" t="s">
        <v>25</v>
      </c>
      <c r="J118" s="56" t="s">
        <v>18</v>
      </c>
      <c r="K118" s="56" t="s">
        <v>17</v>
      </c>
      <c r="L118" s="56" t="s">
        <v>19</v>
      </c>
      <c r="M118" s="56" t="s">
        <v>18</v>
      </c>
      <c r="N118" s="56" t="s">
        <v>17</v>
      </c>
      <c r="O118" s="56" t="s">
        <v>25</v>
      </c>
      <c r="P118" s="56" t="s">
        <v>24</v>
      </c>
      <c r="Q118" s="56" t="s">
        <v>255</v>
      </c>
      <c r="R118" s="57" t="s">
        <v>257</v>
      </c>
      <c r="S118" s="58" t="s">
        <v>53</v>
      </c>
      <c r="T118" s="59"/>
      <c r="U118" s="59"/>
      <c r="V118" s="59"/>
      <c r="W118" s="97"/>
      <c r="X118" s="59">
        <v>400</v>
      </c>
      <c r="Y118" s="59"/>
      <c r="Z118" s="60">
        <f>X118</f>
        <v>400</v>
      </c>
      <c r="AA118" s="58">
        <v>2019</v>
      </c>
      <c r="AB118" s="40"/>
    </row>
    <row r="119" spans="1:28" ht="60.6" customHeight="1" x14ac:dyDescent="0.25">
      <c r="A119" s="56" t="s">
        <v>17</v>
      </c>
      <c r="B119" s="56" t="s">
        <v>18</v>
      </c>
      <c r="C119" s="56" t="s">
        <v>19</v>
      </c>
      <c r="D119" s="56" t="s">
        <v>17</v>
      </c>
      <c r="E119" s="56" t="s">
        <v>27</v>
      </c>
      <c r="F119" s="56" t="s">
        <v>17</v>
      </c>
      <c r="G119" s="56" t="s">
        <v>26</v>
      </c>
      <c r="H119" s="56" t="s">
        <v>17</v>
      </c>
      <c r="I119" s="56" t="s">
        <v>25</v>
      </c>
      <c r="J119" s="56" t="s">
        <v>18</v>
      </c>
      <c r="K119" s="56" t="s">
        <v>17</v>
      </c>
      <c r="L119" s="56" t="s">
        <v>19</v>
      </c>
      <c r="M119" s="56" t="s">
        <v>161</v>
      </c>
      <c r="N119" s="56" t="s">
        <v>17</v>
      </c>
      <c r="O119" s="56" t="s">
        <v>25</v>
      </c>
      <c r="P119" s="56" t="s">
        <v>24</v>
      </c>
      <c r="Q119" s="56" t="s">
        <v>255</v>
      </c>
      <c r="R119" s="57" t="s">
        <v>257</v>
      </c>
      <c r="S119" s="58" t="s">
        <v>53</v>
      </c>
      <c r="T119" s="59"/>
      <c r="U119" s="59"/>
      <c r="V119" s="59"/>
      <c r="W119" s="97"/>
      <c r="X119" s="59">
        <v>100</v>
      </c>
      <c r="Y119" s="59"/>
      <c r="Z119" s="60">
        <f>X119</f>
        <v>100</v>
      </c>
      <c r="AA119" s="58">
        <v>2019</v>
      </c>
      <c r="AB119" s="40"/>
    </row>
    <row r="120" spans="1:28" ht="57.6" customHeight="1" x14ac:dyDescent="0.25">
      <c r="A120" s="56" t="s">
        <v>17</v>
      </c>
      <c r="B120" s="56" t="s">
        <v>18</v>
      </c>
      <c r="C120" s="56" t="s">
        <v>19</v>
      </c>
      <c r="D120" s="56" t="s">
        <v>17</v>
      </c>
      <c r="E120" s="56" t="s">
        <v>27</v>
      </c>
      <c r="F120" s="56" t="s">
        <v>17</v>
      </c>
      <c r="G120" s="56" t="s">
        <v>26</v>
      </c>
      <c r="H120" s="56" t="s">
        <v>17</v>
      </c>
      <c r="I120" s="56" t="s">
        <v>25</v>
      </c>
      <c r="J120" s="56" t="s">
        <v>18</v>
      </c>
      <c r="K120" s="56" t="s">
        <v>17</v>
      </c>
      <c r="L120" s="56" t="s">
        <v>19</v>
      </c>
      <c r="M120" s="56" t="s">
        <v>18</v>
      </c>
      <c r="N120" s="56" t="s">
        <v>17</v>
      </c>
      <c r="O120" s="56" t="s">
        <v>25</v>
      </c>
      <c r="P120" s="56" t="s">
        <v>24</v>
      </c>
      <c r="Q120" s="56" t="s">
        <v>256</v>
      </c>
      <c r="R120" s="57" t="s">
        <v>258</v>
      </c>
      <c r="S120" s="58" t="s">
        <v>53</v>
      </c>
      <c r="T120" s="59"/>
      <c r="U120" s="59"/>
      <c r="V120" s="59"/>
      <c r="W120" s="97"/>
      <c r="X120" s="59">
        <v>15600</v>
      </c>
      <c r="Y120" s="59"/>
      <c r="Z120" s="60">
        <f>X120</f>
        <v>15600</v>
      </c>
      <c r="AA120" s="58">
        <v>2019</v>
      </c>
      <c r="AB120" s="40"/>
    </row>
    <row r="121" spans="1:28" ht="57.6" customHeight="1" x14ac:dyDescent="0.25">
      <c r="A121" s="56" t="s">
        <v>17</v>
      </c>
      <c r="B121" s="56" t="s">
        <v>18</v>
      </c>
      <c r="C121" s="56" t="s">
        <v>19</v>
      </c>
      <c r="D121" s="56" t="s">
        <v>17</v>
      </c>
      <c r="E121" s="56" t="s">
        <v>27</v>
      </c>
      <c r="F121" s="56" t="s">
        <v>17</v>
      </c>
      <c r="G121" s="56" t="s">
        <v>26</v>
      </c>
      <c r="H121" s="56" t="s">
        <v>17</v>
      </c>
      <c r="I121" s="56" t="s">
        <v>25</v>
      </c>
      <c r="J121" s="56" t="s">
        <v>18</v>
      </c>
      <c r="K121" s="56" t="s">
        <v>17</v>
      </c>
      <c r="L121" s="56" t="s">
        <v>19</v>
      </c>
      <c r="M121" s="56" t="s">
        <v>161</v>
      </c>
      <c r="N121" s="56" t="s">
        <v>17</v>
      </c>
      <c r="O121" s="56" t="s">
        <v>25</v>
      </c>
      <c r="P121" s="56" t="s">
        <v>24</v>
      </c>
      <c r="Q121" s="56" t="s">
        <v>256</v>
      </c>
      <c r="R121" s="57" t="s">
        <v>258</v>
      </c>
      <c r="S121" s="58" t="s">
        <v>53</v>
      </c>
      <c r="T121" s="59"/>
      <c r="U121" s="59"/>
      <c r="V121" s="59"/>
      <c r="W121" s="97"/>
      <c r="X121" s="59">
        <v>3900</v>
      </c>
      <c r="Y121" s="59"/>
      <c r="Z121" s="60">
        <f>X121</f>
        <v>3900</v>
      </c>
      <c r="AA121" s="58">
        <v>2019</v>
      </c>
      <c r="AB121" s="40"/>
    </row>
    <row r="122" spans="1:28" ht="27.6" customHeight="1" x14ac:dyDescent="0.25">
      <c r="A122" s="36"/>
      <c r="B122" s="36"/>
      <c r="C122" s="36"/>
      <c r="D122" s="36"/>
      <c r="E122" s="36"/>
      <c r="F122" s="36"/>
      <c r="G122" s="36"/>
      <c r="H122" s="36"/>
      <c r="I122" s="37"/>
      <c r="J122" s="36"/>
      <c r="K122" s="36"/>
      <c r="L122" s="36"/>
      <c r="M122" s="36"/>
      <c r="N122" s="36"/>
      <c r="O122" s="36"/>
      <c r="P122" s="36"/>
      <c r="Q122" s="36"/>
      <c r="R122" s="35" t="s">
        <v>92</v>
      </c>
      <c r="S122" s="15" t="s">
        <v>49</v>
      </c>
      <c r="T122" s="21">
        <v>2</v>
      </c>
      <c r="U122" s="21">
        <v>1</v>
      </c>
      <c r="V122" s="21"/>
      <c r="W122" s="94"/>
      <c r="X122" s="21"/>
      <c r="Y122" s="21"/>
      <c r="Z122" s="6">
        <f>T122+U122+V122+W122+X122+Y122</f>
        <v>3</v>
      </c>
      <c r="AA122" s="15">
        <v>2016</v>
      </c>
      <c r="AB122" s="40"/>
    </row>
    <row r="123" spans="1:28" ht="45" x14ac:dyDescent="0.25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17" t="s">
        <v>93</v>
      </c>
      <c r="S123" s="15" t="s">
        <v>54</v>
      </c>
      <c r="T123" s="8">
        <v>8</v>
      </c>
      <c r="U123" s="8">
        <v>6.8</v>
      </c>
      <c r="V123" s="8"/>
      <c r="W123" s="93"/>
      <c r="X123" s="8">
        <v>1</v>
      </c>
      <c r="Y123" s="8">
        <v>0.2</v>
      </c>
      <c r="Z123" s="5">
        <f>T123+U123+V123+W123+X123+Y123</f>
        <v>16</v>
      </c>
      <c r="AA123" s="15">
        <v>2020</v>
      </c>
    </row>
    <row r="124" spans="1:28" ht="30" x14ac:dyDescent="0.25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17" t="s">
        <v>188</v>
      </c>
      <c r="S124" s="15" t="s">
        <v>49</v>
      </c>
      <c r="T124" s="21"/>
      <c r="U124" s="21"/>
      <c r="V124" s="21"/>
      <c r="W124" s="94"/>
      <c r="X124" s="21">
        <v>2</v>
      </c>
      <c r="Y124" s="21"/>
      <c r="Z124" s="6">
        <f>X124</f>
        <v>2</v>
      </c>
      <c r="AA124" s="15">
        <v>2019</v>
      </c>
    </row>
    <row r="125" spans="1:28" ht="30" x14ac:dyDescent="0.2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17" t="s">
        <v>189</v>
      </c>
      <c r="S125" s="15" t="s">
        <v>22</v>
      </c>
      <c r="T125" s="8"/>
      <c r="U125" s="8"/>
      <c r="V125" s="8"/>
      <c r="W125" s="93"/>
      <c r="X125" s="8">
        <f>168+14.8</f>
        <v>182.8</v>
      </c>
      <c r="Y125" s="8"/>
      <c r="Z125" s="5">
        <f>X125</f>
        <v>182.8</v>
      </c>
      <c r="AA125" s="15">
        <v>2019</v>
      </c>
    </row>
    <row r="126" spans="1:28" ht="30" x14ac:dyDescent="0.2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17" t="s">
        <v>232</v>
      </c>
      <c r="S126" s="15" t="s">
        <v>54</v>
      </c>
      <c r="T126" s="8"/>
      <c r="U126" s="8"/>
      <c r="V126" s="8"/>
      <c r="W126" s="93"/>
      <c r="X126" s="8">
        <f>1163/1000</f>
        <v>1.163</v>
      </c>
      <c r="Y126" s="8">
        <v>0.3</v>
      </c>
      <c r="Z126" s="5">
        <f>W126+X126+Y126</f>
        <v>1.4630000000000001</v>
      </c>
      <c r="AA126" s="15">
        <v>2020</v>
      </c>
    </row>
    <row r="127" spans="1:28" ht="29.25" x14ac:dyDescent="0.2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5" t="s">
        <v>253</v>
      </c>
      <c r="S127" s="15" t="s">
        <v>48</v>
      </c>
      <c r="T127" s="8"/>
      <c r="U127" s="21"/>
      <c r="V127" s="18"/>
      <c r="W127" s="21">
        <v>2</v>
      </c>
      <c r="X127" s="8"/>
      <c r="Y127" s="8"/>
      <c r="Z127" s="6">
        <f>T127+U127+V127+W127+X127+Y127</f>
        <v>2</v>
      </c>
      <c r="AA127" s="15">
        <v>2018</v>
      </c>
    </row>
    <row r="128" spans="1:28" ht="30" x14ac:dyDescent="0.25">
      <c r="A128" s="56"/>
      <c r="B128" s="56"/>
      <c r="C128" s="56"/>
      <c r="D128" s="56" t="s">
        <v>17</v>
      </c>
      <c r="E128" s="56" t="s">
        <v>27</v>
      </c>
      <c r="F128" s="56" t="s">
        <v>17</v>
      </c>
      <c r="G128" s="56" t="s">
        <v>26</v>
      </c>
      <c r="H128" s="56" t="s">
        <v>17</v>
      </c>
      <c r="I128" s="56" t="s">
        <v>25</v>
      </c>
      <c r="J128" s="56" t="s">
        <v>18</v>
      </c>
      <c r="K128" s="56" t="s">
        <v>17</v>
      </c>
      <c r="L128" s="56" t="s">
        <v>19</v>
      </c>
      <c r="M128" s="56" t="s">
        <v>17</v>
      </c>
      <c r="N128" s="56" t="s">
        <v>17</v>
      </c>
      <c r="O128" s="56" t="s">
        <v>17</v>
      </c>
      <c r="P128" s="56" t="s">
        <v>17</v>
      </c>
      <c r="Q128" s="56" t="s">
        <v>17</v>
      </c>
      <c r="R128" s="57" t="s">
        <v>94</v>
      </c>
      <c r="S128" s="58" t="s">
        <v>53</v>
      </c>
      <c r="T128" s="60">
        <f>T129+T130</f>
        <v>240243.9</v>
      </c>
      <c r="U128" s="60">
        <f>U141+U143+U146+U147+U148</f>
        <v>227864.3</v>
      </c>
      <c r="V128" s="60">
        <f>V129+V130+V131+V132+V133+V134+V135+V136+V137</f>
        <v>630059.19999999995</v>
      </c>
      <c r="W128" s="60">
        <f>W141+W143+W145</f>
        <v>162784.1</v>
      </c>
      <c r="X128" s="60"/>
      <c r="Y128" s="60"/>
      <c r="Z128" s="60">
        <f>Z129+Z130+Z131+Z132+Z133+Z134+Z135+Z136+Z137+Z138+Z139</f>
        <v>1260951.5</v>
      </c>
      <c r="AA128" s="58">
        <v>2018</v>
      </c>
    </row>
    <row r="129" spans="1:27" ht="30" x14ac:dyDescent="0.25">
      <c r="A129" s="56"/>
      <c r="B129" s="56"/>
      <c r="C129" s="56"/>
      <c r="D129" s="56" t="s">
        <v>17</v>
      </c>
      <c r="E129" s="56" t="s">
        <v>27</v>
      </c>
      <c r="F129" s="56" t="s">
        <v>17</v>
      </c>
      <c r="G129" s="56" t="s">
        <v>26</v>
      </c>
      <c r="H129" s="56" t="s">
        <v>17</v>
      </c>
      <c r="I129" s="56" t="s">
        <v>25</v>
      </c>
      <c r="J129" s="56" t="s">
        <v>18</v>
      </c>
      <c r="K129" s="56" t="s">
        <v>19</v>
      </c>
      <c r="L129" s="56" t="s">
        <v>17</v>
      </c>
      <c r="M129" s="56" t="s">
        <v>17</v>
      </c>
      <c r="N129" s="56" t="s">
        <v>17</v>
      </c>
      <c r="O129" s="56" t="s">
        <v>17</v>
      </c>
      <c r="P129" s="56" t="s">
        <v>17</v>
      </c>
      <c r="Q129" s="56" t="s">
        <v>17</v>
      </c>
      <c r="R129" s="57" t="s">
        <v>94</v>
      </c>
      <c r="S129" s="58" t="s">
        <v>53</v>
      </c>
      <c r="T129" s="59">
        <f>T141+T143+T146</f>
        <v>206053.3</v>
      </c>
      <c r="U129" s="59">
        <f>U146</f>
        <v>27864.3</v>
      </c>
      <c r="V129" s="59">
        <f>V146</f>
        <v>5956.0999999999995</v>
      </c>
      <c r="W129" s="59">
        <f>W146</f>
        <v>12432.100000000002</v>
      </c>
      <c r="X129" s="59"/>
      <c r="Y129" s="59"/>
      <c r="Z129" s="60">
        <f>T129+U129+V129+W129+X129+Y129</f>
        <v>252305.8</v>
      </c>
      <c r="AA129" s="58">
        <v>2018</v>
      </c>
    </row>
    <row r="130" spans="1:27" ht="30" x14ac:dyDescent="0.25">
      <c r="A130" s="56"/>
      <c r="B130" s="56"/>
      <c r="C130" s="56"/>
      <c r="D130" s="56" t="s">
        <v>17</v>
      </c>
      <c r="E130" s="56" t="s">
        <v>27</v>
      </c>
      <c r="F130" s="56" t="s">
        <v>17</v>
      </c>
      <c r="G130" s="56" t="s">
        <v>26</v>
      </c>
      <c r="H130" s="56" t="s">
        <v>17</v>
      </c>
      <c r="I130" s="56" t="s">
        <v>25</v>
      </c>
      <c r="J130" s="56" t="s">
        <v>18</v>
      </c>
      <c r="K130" s="56" t="s">
        <v>29</v>
      </c>
      <c r="L130" s="56" t="s">
        <v>27</v>
      </c>
      <c r="M130" s="56" t="s">
        <v>17</v>
      </c>
      <c r="N130" s="56" t="s">
        <v>19</v>
      </c>
      <c r="O130" s="56" t="s">
        <v>17</v>
      </c>
      <c r="P130" s="56" t="s">
        <v>17</v>
      </c>
      <c r="Q130" s="56" t="s">
        <v>17</v>
      </c>
      <c r="R130" s="57" t="s">
        <v>94</v>
      </c>
      <c r="S130" s="58" t="s">
        <v>53</v>
      </c>
      <c r="T130" s="59">
        <f>T147</f>
        <v>34190.6</v>
      </c>
      <c r="U130" s="59"/>
      <c r="V130" s="59"/>
      <c r="W130" s="97"/>
      <c r="X130" s="59"/>
      <c r="Y130" s="59"/>
      <c r="Z130" s="60">
        <f>T130+U130+V130+W130+X130+Y130</f>
        <v>34190.6</v>
      </c>
      <c r="AA130" s="58">
        <v>2015</v>
      </c>
    </row>
    <row r="131" spans="1:27" ht="30" x14ac:dyDescent="0.25">
      <c r="A131" s="56"/>
      <c r="B131" s="56"/>
      <c r="C131" s="56"/>
      <c r="D131" s="56" t="s">
        <v>17</v>
      </c>
      <c r="E131" s="56" t="s">
        <v>27</v>
      </c>
      <c r="F131" s="56" t="s">
        <v>17</v>
      </c>
      <c r="G131" s="56" t="s">
        <v>26</v>
      </c>
      <c r="H131" s="56" t="s">
        <v>17</v>
      </c>
      <c r="I131" s="56" t="s">
        <v>25</v>
      </c>
      <c r="J131" s="56" t="s">
        <v>18</v>
      </c>
      <c r="K131" s="56" t="s">
        <v>17</v>
      </c>
      <c r="L131" s="56" t="s">
        <v>19</v>
      </c>
      <c r="M131" s="56" t="s">
        <v>24</v>
      </c>
      <c r="N131" s="56" t="s">
        <v>27</v>
      </c>
      <c r="O131" s="56" t="s">
        <v>19</v>
      </c>
      <c r="P131" s="56" t="s">
        <v>17</v>
      </c>
      <c r="Q131" s="56" t="s">
        <v>159</v>
      </c>
      <c r="R131" s="57" t="s">
        <v>94</v>
      </c>
      <c r="S131" s="58" t="s">
        <v>53</v>
      </c>
      <c r="T131" s="59"/>
      <c r="U131" s="59">
        <v>200000</v>
      </c>
      <c r="V131" s="59"/>
      <c r="W131" s="97"/>
      <c r="X131" s="59"/>
      <c r="Y131" s="59"/>
      <c r="Z131" s="60">
        <f>T131+U131+V131+W131+X131+Y131</f>
        <v>200000</v>
      </c>
      <c r="AA131" s="58">
        <v>2016</v>
      </c>
    </row>
    <row r="132" spans="1:27" ht="30" x14ac:dyDescent="0.25">
      <c r="A132" s="56"/>
      <c r="B132" s="56"/>
      <c r="C132" s="56"/>
      <c r="D132" s="56" t="s">
        <v>17</v>
      </c>
      <c r="E132" s="56" t="s">
        <v>27</v>
      </c>
      <c r="F132" s="56" t="s">
        <v>17</v>
      </c>
      <c r="G132" s="56" t="s">
        <v>26</v>
      </c>
      <c r="H132" s="56" t="s">
        <v>17</v>
      </c>
      <c r="I132" s="56" t="s">
        <v>25</v>
      </c>
      <c r="J132" s="56" t="s">
        <v>18</v>
      </c>
      <c r="K132" s="56" t="s">
        <v>17</v>
      </c>
      <c r="L132" s="56" t="s">
        <v>19</v>
      </c>
      <c r="M132" s="56" t="s">
        <v>161</v>
      </c>
      <c r="N132" s="56" t="s">
        <v>17</v>
      </c>
      <c r="O132" s="56" t="s">
        <v>19</v>
      </c>
      <c r="P132" s="56" t="s">
        <v>17</v>
      </c>
      <c r="Q132" s="56" t="s">
        <v>184</v>
      </c>
      <c r="R132" s="57" t="s">
        <v>94</v>
      </c>
      <c r="S132" s="58" t="s">
        <v>53</v>
      </c>
      <c r="T132" s="59"/>
      <c r="U132" s="60"/>
      <c r="V132" s="59">
        <f>V149</f>
        <v>27183.600000000002</v>
      </c>
      <c r="W132" s="97"/>
      <c r="X132" s="59"/>
      <c r="Y132" s="59"/>
      <c r="Z132" s="60">
        <f t="shared" ref="Z132:Z137" si="9">V132</f>
        <v>27183.600000000002</v>
      </c>
      <c r="AA132" s="58">
        <v>2017</v>
      </c>
    </row>
    <row r="133" spans="1:27" ht="30" x14ac:dyDescent="0.25">
      <c r="A133" s="56"/>
      <c r="B133" s="56"/>
      <c r="C133" s="56"/>
      <c r="D133" s="56" t="s">
        <v>17</v>
      </c>
      <c r="E133" s="56" t="s">
        <v>27</v>
      </c>
      <c r="F133" s="56" t="s">
        <v>17</v>
      </c>
      <c r="G133" s="56" t="s">
        <v>26</v>
      </c>
      <c r="H133" s="56" t="s">
        <v>17</v>
      </c>
      <c r="I133" s="56" t="s">
        <v>25</v>
      </c>
      <c r="J133" s="56" t="s">
        <v>18</v>
      </c>
      <c r="K133" s="56" t="s">
        <v>17</v>
      </c>
      <c r="L133" s="56" t="s">
        <v>19</v>
      </c>
      <c r="M133" s="56" t="s">
        <v>18</v>
      </c>
      <c r="N133" s="56" t="s">
        <v>17</v>
      </c>
      <c r="O133" s="56" t="s">
        <v>19</v>
      </c>
      <c r="P133" s="56" t="s">
        <v>17</v>
      </c>
      <c r="Q133" s="56" t="s">
        <v>187</v>
      </c>
      <c r="R133" s="57" t="s">
        <v>94</v>
      </c>
      <c r="S133" s="58" t="s">
        <v>53</v>
      </c>
      <c r="T133" s="59"/>
      <c r="U133" s="59"/>
      <c r="V133" s="59">
        <f>V150</f>
        <v>74792.7</v>
      </c>
      <c r="W133" s="97"/>
      <c r="X133" s="59"/>
      <c r="Y133" s="59"/>
      <c r="Z133" s="60">
        <f t="shared" si="9"/>
        <v>74792.7</v>
      </c>
      <c r="AA133" s="58">
        <v>2017</v>
      </c>
    </row>
    <row r="134" spans="1:27" ht="30" x14ac:dyDescent="0.25">
      <c r="A134" s="56"/>
      <c r="B134" s="56"/>
      <c r="C134" s="56"/>
      <c r="D134" s="56" t="s">
        <v>17</v>
      </c>
      <c r="E134" s="56" t="s">
        <v>27</v>
      </c>
      <c r="F134" s="56" t="s">
        <v>17</v>
      </c>
      <c r="G134" s="56" t="s">
        <v>26</v>
      </c>
      <c r="H134" s="56" t="s">
        <v>17</v>
      </c>
      <c r="I134" s="56" t="s">
        <v>25</v>
      </c>
      <c r="J134" s="56" t="s">
        <v>18</v>
      </c>
      <c r="K134" s="56" t="s">
        <v>17</v>
      </c>
      <c r="L134" s="56" t="s">
        <v>19</v>
      </c>
      <c r="M134" s="56" t="s">
        <v>18</v>
      </c>
      <c r="N134" s="56" t="s">
        <v>17</v>
      </c>
      <c r="O134" s="56" t="s">
        <v>33</v>
      </c>
      <c r="P134" s="56" t="s">
        <v>18</v>
      </c>
      <c r="Q134" s="56" t="s">
        <v>187</v>
      </c>
      <c r="R134" s="57" t="s">
        <v>94</v>
      </c>
      <c r="S134" s="58" t="s">
        <v>53</v>
      </c>
      <c r="T134" s="59"/>
      <c r="U134" s="59"/>
      <c r="V134" s="59">
        <f>V151</f>
        <v>855</v>
      </c>
      <c r="W134" s="97"/>
      <c r="X134" s="59"/>
      <c r="Y134" s="59"/>
      <c r="Z134" s="60">
        <f t="shared" si="9"/>
        <v>855</v>
      </c>
      <c r="AA134" s="58">
        <v>2017</v>
      </c>
    </row>
    <row r="135" spans="1:27" ht="30" x14ac:dyDescent="0.25">
      <c r="A135" s="56"/>
      <c r="B135" s="56"/>
      <c r="C135" s="56"/>
      <c r="D135" s="56" t="s">
        <v>17</v>
      </c>
      <c r="E135" s="56" t="s">
        <v>27</v>
      </c>
      <c r="F135" s="56" t="s">
        <v>17</v>
      </c>
      <c r="G135" s="56" t="s">
        <v>26</v>
      </c>
      <c r="H135" s="56" t="s">
        <v>17</v>
      </c>
      <c r="I135" s="56" t="s">
        <v>25</v>
      </c>
      <c r="J135" s="56" t="s">
        <v>18</v>
      </c>
      <c r="K135" s="56" t="s">
        <v>17</v>
      </c>
      <c r="L135" s="56" t="s">
        <v>19</v>
      </c>
      <c r="M135" s="56" t="s">
        <v>24</v>
      </c>
      <c r="N135" s="56" t="s">
        <v>28</v>
      </c>
      <c r="O135" s="56" t="s">
        <v>26</v>
      </c>
      <c r="P135" s="56" t="s">
        <v>17</v>
      </c>
      <c r="Q135" s="56" t="s">
        <v>187</v>
      </c>
      <c r="R135" s="57" t="s">
        <v>94</v>
      </c>
      <c r="S135" s="58" t="s">
        <v>53</v>
      </c>
      <c r="T135" s="59"/>
      <c r="U135" s="59"/>
      <c r="V135" s="59">
        <f>V152</f>
        <v>6976.8</v>
      </c>
      <c r="W135" s="97"/>
      <c r="X135" s="59"/>
      <c r="Y135" s="59"/>
      <c r="Z135" s="60">
        <f t="shared" si="9"/>
        <v>6976.8</v>
      </c>
      <c r="AA135" s="58">
        <v>2017</v>
      </c>
    </row>
    <row r="136" spans="1:27" ht="30" x14ac:dyDescent="0.25">
      <c r="A136" s="56"/>
      <c r="B136" s="56"/>
      <c r="C136" s="56"/>
      <c r="D136" s="56" t="s">
        <v>17</v>
      </c>
      <c r="E136" s="56" t="s">
        <v>27</v>
      </c>
      <c r="F136" s="56" t="s">
        <v>17</v>
      </c>
      <c r="G136" s="56" t="s">
        <v>26</v>
      </c>
      <c r="H136" s="56" t="s">
        <v>17</v>
      </c>
      <c r="I136" s="56" t="s">
        <v>25</v>
      </c>
      <c r="J136" s="56" t="s">
        <v>18</v>
      </c>
      <c r="K136" s="56" t="s">
        <v>17</v>
      </c>
      <c r="L136" s="56" t="s">
        <v>19</v>
      </c>
      <c r="M136" s="56" t="s">
        <v>33</v>
      </c>
      <c r="N136" s="56" t="s">
        <v>33</v>
      </c>
      <c r="O136" s="56" t="s">
        <v>17</v>
      </c>
      <c r="P136" s="56" t="s">
        <v>17</v>
      </c>
      <c r="Q136" s="56" t="s">
        <v>17</v>
      </c>
      <c r="R136" s="57" t="s">
        <v>94</v>
      </c>
      <c r="S136" s="58" t="s">
        <v>53</v>
      </c>
      <c r="T136" s="59"/>
      <c r="U136" s="59"/>
      <c r="V136" s="59">
        <f>V153</f>
        <v>514200</v>
      </c>
      <c r="W136" s="97"/>
      <c r="X136" s="59"/>
      <c r="Y136" s="59"/>
      <c r="Z136" s="60">
        <f t="shared" si="9"/>
        <v>514200</v>
      </c>
      <c r="AA136" s="58">
        <v>2017</v>
      </c>
    </row>
    <row r="137" spans="1:27" ht="30" x14ac:dyDescent="0.25">
      <c r="A137" s="56"/>
      <c r="B137" s="56"/>
      <c r="C137" s="56"/>
      <c r="D137" s="56" t="s">
        <v>17</v>
      </c>
      <c r="E137" s="56" t="s">
        <v>27</v>
      </c>
      <c r="F137" s="56" t="s">
        <v>17</v>
      </c>
      <c r="G137" s="56" t="s">
        <v>26</v>
      </c>
      <c r="H137" s="56" t="s">
        <v>17</v>
      </c>
      <c r="I137" s="56" t="s">
        <v>25</v>
      </c>
      <c r="J137" s="56" t="s">
        <v>18</v>
      </c>
      <c r="K137" s="56" t="s">
        <v>17</v>
      </c>
      <c r="L137" s="56" t="s">
        <v>19</v>
      </c>
      <c r="M137" s="56" t="s">
        <v>161</v>
      </c>
      <c r="N137" s="56" t="s">
        <v>17</v>
      </c>
      <c r="O137" s="56" t="s">
        <v>33</v>
      </c>
      <c r="P137" s="56" t="s">
        <v>18</v>
      </c>
      <c r="Q137" s="56" t="s">
        <v>223</v>
      </c>
      <c r="R137" s="57" t="s">
        <v>94</v>
      </c>
      <c r="S137" s="58" t="s">
        <v>53</v>
      </c>
      <c r="T137" s="59"/>
      <c r="U137" s="59"/>
      <c r="V137" s="59">
        <v>95</v>
      </c>
      <c r="W137" s="97"/>
      <c r="X137" s="59"/>
      <c r="Y137" s="59"/>
      <c r="Z137" s="60">
        <f t="shared" si="9"/>
        <v>95</v>
      </c>
      <c r="AA137" s="58">
        <v>2017</v>
      </c>
    </row>
    <row r="138" spans="1:27" ht="60" x14ac:dyDescent="0.25">
      <c r="A138" s="56"/>
      <c r="B138" s="56"/>
      <c r="C138" s="56"/>
      <c r="D138" s="56" t="s">
        <v>17</v>
      </c>
      <c r="E138" s="56" t="s">
        <v>27</v>
      </c>
      <c r="F138" s="56" t="s">
        <v>17</v>
      </c>
      <c r="G138" s="56" t="s">
        <v>26</v>
      </c>
      <c r="H138" s="56" t="s">
        <v>17</v>
      </c>
      <c r="I138" s="56" t="s">
        <v>25</v>
      </c>
      <c r="J138" s="56" t="s">
        <v>18</v>
      </c>
      <c r="K138" s="56" t="s">
        <v>17</v>
      </c>
      <c r="L138" s="56" t="s">
        <v>19</v>
      </c>
      <c r="M138" s="56" t="s">
        <v>18</v>
      </c>
      <c r="N138" s="56" t="s">
        <v>17</v>
      </c>
      <c r="O138" s="56" t="s">
        <v>25</v>
      </c>
      <c r="P138" s="56" t="s">
        <v>24</v>
      </c>
      <c r="Q138" s="56" t="s">
        <v>33</v>
      </c>
      <c r="R138" s="57" t="s">
        <v>228</v>
      </c>
      <c r="S138" s="58" t="s">
        <v>53</v>
      </c>
      <c r="T138" s="59"/>
      <c r="U138" s="59"/>
      <c r="V138" s="59"/>
      <c r="W138" s="59">
        <v>120931.5</v>
      </c>
      <c r="X138" s="59"/>
      <c r="Y138" s="59"/>
      <c r="Z138" s="60">
        <f>W138</f>
        <v>120931.5</v>
      </c>
      <c r="AA138" s="58">
        <v>2018</v>
      </c>
    </row>
    <row r="139" spans="1:27" ht="60" x14ac:dyDescent="0.25">
      <c r="A139" s="56"/>
      <c r="B139" s="56"/>
      <c r="C139" s="56"/>
      <c r="D139" s="56" t="s">
        <v>17</v>
      </c>
      <c r="E139" s="56" t="s">
        <v>27</v>
      </c>
      <c r="F139" s="56" t="s">
        <v>17</v>
      </c>
      <c r="G139" s="56" t="s">
        <v>26</v>
      </c>
      <c r="H139" s="56" t="s">
        <v>17</v>
      </c>
      <c r="I139" s="56" t="s">
        <v>25</v>
      </c>
      <c r="J139" s="56" t="s">
        <v>18</v>
      </c>
      <c r="K139" s="56" t="s">
        <v>17</v>
      </c>
      <c r="L139" s="56" t="s">
        <v>19</v>
      </c>
      <c r="M139" s="56" t="s">
        <v>161</v>
      </c>
      <c r="N139" s="56" t="s">
        <v>17</v>
      </c>
      <c r="O139" s="56" t="s">
        <v>25</v>
      </c>
      <c r="P139" s="56" t="s">
        <v>24</v>
      </c>
      <c r="Q139" s="56" t="s">
        <v>33</v>
      </c>
      <c r="R139" s="57" t="s">
        <v>228</v>
      </c>
      <c r="S139" s="58" t="s">
        <v>53</v>
      </c>
      <c r="T139" s="59"/>
      <c r="U139" s="59"/>
      <c r="V139" s="59"/>
      <c r="W139" s="59">
        <f>W156</f>
        <v>29420.5</v>
      </c>
      <c r="X139" s="59"/>
      <c r="Y139" s="59"/>
      <c r="Z139" s="60">
        <f>W139</f>
        <v>29420.5</v>
      </c>
      <c r="AA139" s="58">
        <v>2018</v>
      </c>
    </row>
    <row r="140" spans="1:27" ht="27.6" customHeight="1" x14ac:dyDescent="0.2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17" t="s">
        <v>95</v>
      </c>
      <c r="S140" s="15" t="s">
        <v>54</v>
      </c>
      <c r="T140" s="8">
        <f>T142+T144+T157</f>
        <v>215.1</v>
      </c>
      <c r="U140" s="8">
        <f>U142+U144+U157</f>
        <v>308.89999999999998</v>
      </c>
      <c r="V140" s="8">
        <f>V142+V144+V157</f>
        <v>104</v>
      </c>
      <c r="W140" s="8">
        <f>W142+W144+W157</f>
        <v>134.80000000000001</v>
      </c>
      <c r="X140" s="8"/>
      <c r="Y140" s="8"/>
      <c r="Z140" s="5">
        <f t="shared" ref="Z140:Z148" si="10">T140+U140+V140+W140+X140+Y140</f>
        <v>762.8</v>
      </c>
      <c r="AA140" s="15">
        <v>2018</v>
      </c>
    </row>
    <row r="141" spans="1:27" ht="30" x14ac:dyDescent="0.25">
      <c r="A141" s="56" t="s">
        <v>17</v>
      </c>
      <c r="B141" s="56" t="s">
        <v>17</v>
      </c>
      <c r="C141" s="56" t="s">
        <v>28</v>
      </c>
      <c r="D141" s="56" t="s">
        <v>17</v>
      </c>
      <c r="E141" s="56" t="s">
        <v>27</v>
      </c>
      <c r="F141" s="56" t="s">
        <v>17</v>
      </c>
      <c r="G141" s="56" t="s">
        <v>26</v>
      </c>
      <c r="H141" s="56" t="s">
        <v>17</v>
      </c>
      <c r="I141" s="56" t="s">
        <v>25</v>
      </c>
      <c r="J141" s="56" t="s">
        <v>18</v>
      </c>
      <c r="K141" s="56" t="s">
        <v>17</v>
      </c>
      <c r="L141" s="56" t="s">
        <v>19</v>
      </c>
      <c r="M141" s="56" t="s">
        <v>17</v>
      </c>
      <c r="N141" s="56" t="s">
        <v>17</v>
      </c>
      <c r="O141" s="56" t="s">
        <v>17</v>
      </c>
      <c r="P141" s="56" t="s">
        <v>17</v>
      </c>
      <c r="Q141" s="56" t="s">
        <v>17</v>
      </c>
      <c r="R141" s="57" t="s">
        <v>94</v>
      </c>
      <c r="S141" s="58" t="s">
        <v>53</v>
      </c>
      <c r="T141" s="59">
        <v>1300</v>
      </c>
      <c r="U141" s="59"/>
      <c r="V141" s="59"/>
      <c r="W141" s="97"/>
      <c r="X141" s="59"/>
      <c r="Y141" s="59"/>
      <c r="Z141" s="60">
        <f t="shared" si="10"/>
        <v>1300</v>
      </c>
      <c r="AA141" s="58">
        <v>2015</v>
      </c>
    </row>
    <row r="142" spans="1:27" ht="45" x14ac:dyDescent="0.2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17" t="s">
        <v>96</v>
      </c>
      <c r="S142" s="15" t="s">
        <v>54</v>
      </c>
      <c r="T142" s="8">
        <v>0.3</v>
      </c>
      <c r="U142" s="8"/>
      <c r="V142" s="8"/>
      <c r="W142" s="93"/>
      <c r="X142" s="8"/>
      <c r="Y142" s="8"/>
      <c r="Z142" s="5">
        <f t="shared" si="10"/>
        <v>0.3</v>
      </c>
      <c r="AA142" s="15">
        <v>2015</v>
      </c>
    </row>
    <row r="143" spans="1:27" ht="30" x14ac:dyDescent="0.25">
      <c r="A143" s="56" t="s">
        <v>17</v>
      </c>
      <c r="B143" s="56" t="s">
        <v>17</v>
      </c>
      <c r="C143" s="56" t="s">
        <v>27</v>
      </c>
      <c r="D143" s="56" t="s">
        <v>17</v>
      </c>
      <c r="E143" s="56" t="s">
        <v>27</v>
      </c>
      <c r="F143" s="56" t="s">
        <v>17</v>
      </c>
      <c r="G143" s="56" t="s">
        <v>26</v>
      </c>
      <c r="H143" s="56" t="s">
        <v>17</v>
      </c>
      <c r="I143" s="56" t="s">
        <v>25</v>
      </c>
      <c r="J143" s="56" t="s">
        <v>18</v>
      </c>
      <c r="K143" s="56" t="s">
        <v>17</v>
      </c>
      <c r="L143" s="56" t="s">
        <v>19</v>
      </c>
      <c r="M143" s="56" t="s">
        <v>17</v>
      </c>
      <c r="N143" s="56" t="s">
        <v>17</v>
      </c>
      <c r="O143" s="56" t="s">
        <v>17</v>
      </c>
      <c r="P143" s="56" t="s">
        <v>17</v>
      </c>
      <c r="Q143" s="56" t="s">
        <v>17</v>
      </c>
      <c r="R143" s="57" t="s">
        <v>94</v>
      </c>
      <c r="S143" s="58" t="s">
        <v>53</v>
      </c>
      <c r="T143" s="59">
        <f>1881-310</f>
        <v>1571</v>
      </c>
      <c r="U143" s="59"/>
      <c r="V143" s="59"/>
      <c r="W143" s="97"/>
      <c r="X143" s="59"/>
      <c r="Y143" s="59"/>
      <c r="Z143" s="60">
        <f t="shared" si="10"/>
        <v>1571</v>
      </c>
      <c r="AA143" s="58">
        <v>2015</v>
      </c>
    </row>
    <row r="144" spans="1:27" ht="45" x14ac:dyDescent="0.2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17" t="s">
        <v>97</v>
      </c>
      <c r="S144" s="15" t="s">
        <v>54</v>
      </c>
      <c r="T144" s="8">
        <v>1.3</v>
      </c>
      <c r="U144" s="8"/>
      <c r="V144" s="8"/>
      <c r="W144" s="93"/>
      <c r="X144" s="8"/>
      <c r="Y144" s="8"/>
      <c r="Z144" s="5">
        <f t="shared" si="10"/>
        <v>1.3</v>
      </c>
      <c r="AA144" s="15">
        <v>2015</v>
      </c>
    </row>
    <row r="145" spans="1:32" ht="30" x14ac:dyDescent="0.25">
      <c r="A145" s="56" t="s">
        <v>17</v>
      </c>
      <c r="B145" s="56" t="s">
        <v>18</v>
      </c>
      <c r="C145" s="56" t="s">
        <v>19</v>
      </c>
      <c r="D145" s="56" t="s">
        <v>17</v>
      </c>
      <c r="E145" s="56" t="s">
        <v>27</v>
      </c>
      <c r="F145" s="56" t="s">
        <v>17</v>
      </c>
      <c r="G145" s="56" t="s">
        <v>26</v>
      </c>
      <c r="H145" s="56" t="s">
        <v>17</v>
      </c>
      <c r="I145" s="56" t="s">
        <v>25</v>
      </c>
      <c r="J145" s="56" t="s">
        <v>18</v>
      </c>
      <c r="K145" s="56" t="s">
        <v>17</v>
      </c>
      <c r="L145" s="56" t="s">
        <v>19</v>
      </c>
      <c r="M145" s="56" t="s">
        <v>17</v>
      </c>
      <c r="N145" s="56" t="s">
        <v>17</v>
      </c>
      <c r="O145" s="56" t="s">
        <v>17</v>
      </c>
      <c r="P145" s="56" t="s">
        <v>17</v>
      </c>
      <c r="Q145" s="56" t="s">
        <v>17</v>
      </c>
      <c r="R145" s="57" t="s">
        <v>94</v>
      </c>
      <c r="S145" s="58" t="s">
        <v>53</v>
      </c>
      <c r="T145" s="60">
        <f>T146+T147</f>
        <v>237372.9</v>
      </c>
      <c r="U145" s="60">
        <f>U146+U147+U148</f>
        <v>227864.3</v>
      </c>
      <c r="V145" s="60">
        <f>V146+V147+V148+V149+V150+V151+V152+V153+V154</f>
        <v>630059.19999999995</v>
      </c>
      <c r="W145" s="60">
        <f>W146+W147+W155+W156</f>
        <v>162784.1</v>
      </c>
      <c r="X145" s="60"/>
      <c r="Y145" s="60"/>
      <c r="Z145" s="60">
        <f t="shared" si="10"/>
        <v>1258080.5</v>
      </c>
      <c r="AA145" s="58">
        <v>2018</v>
      </c>
    </row>
    <row r="146" spans="1:32" ht="30" x14ac:dyDescent="0.25">
      <c r="A146" s="56" t="s">
        <v>17</v>
      </c>
      <c r="B146" s="56" t="s">
        <v>18</v>
      </c>
      <c r="C146" s="56" t="s">
        <v>19</v>
      </c>
      <c r="D146" s="56" t="s">
        <v>17</v>
      </c>
      <c r="E146" s="56" t="s">
        <v>27</v>
      </c>
      <c r="F146" s="56" t="s">
        <v>17</v>
      </c>
      <c r="G146" s="56" t="s">
        <v>26</v>
      </c>
      <c r="H146" s="56" t="s">
        <v>17</v>
      </c>
      <c r="I146" s="56" t="s">
        <v>25</v>
      </c>
      <c r="J146" s="56" t="s">
        <v>18</v>
      </c>
      <c r="K146" s="56" t="s">
        <v>17</v>
      </c>
      <c r="L146" s="56" t="s">
        <v>19</v>
      </c>
      <c r="M146" s="56" t="s">
        <v>17</v>
      </c>
      <c r="N146" s="56" t="s">
        <v>17</v>
      </c>
      <c r="O146" s="56" t="s">
        <v>17</v>
      </c>
      <c r="P146" s="56" t="s">
        <v>17</v>
      </c>
      <c r="Q146" s="56" t="s">
        <v>17</v>
      </c>
      <c r="R146" s="57" t="s">
        <v>94</v>
      </c>
      <c r="S146" s="58" t="s">
        <v>53</v>
      </c>
      <c r="T146" s="59">
        <f>208466.4-2928.6-2000-355.5</f>
        <v>203182.3</v>
      </c>
      <c r="U146" s="59">
        <f>50000-2950-2047.3-4865+1039.8-1654.9-5800-5858.3</f>
        <v>27864.3</v>
      </c>
      <c r="V146" s="59">
        <f>16437.3-5309.4-8274.5+600+2425+1944+1650.4-1944-1538.8-7-12.7-14.2</f>
        <v>5956.0999999999995</v>
      </c>
      <c r="W146" s="59">
        <f>11688.7+1606.6-1440.8-683.9-59.3+2400-153.1-30.9-165.2-730</f>
        <v>12432.100000000002</v>
      </c>
      <c r="X146" s="59"/>
      <c r="Y146" s="59"/>
      <c r="Z146" s="60">
        <f t="shared" si="10"/>
        <v>249434.8</v>
      </c>
      <c r="AA146" s="58">
        <v>2018</v>
      </c>
      <c r="AB146" s="82"/>
      <c r="AC146" s="40"/>
    </row>
    <row r="147" spans="1:32" s="63" customFormat="1" ht="30" x14ac:dyDescent="0.25">
      <c r="A147" s="56" t="s">
        <v>17</v>
      </c>
      <c r="B147" s="56" t="s">
        <v>18</v>
      </c>
      <c r="C147" s="56" t="s">
        <v>19</v>
      </c>
      <c r="D147" s="56" t="s">
        <v>17</v>
      </c>
      <c r="E147" s="56" t="s">
        <v>27</v>
      </c>
      <c r="F147" s="56" t="s">
        <v>17</v>
      </c>
      <c r="G147" s="56" t="s">
        <v>26</v>
      </c>
      <c r="H147" s="56" t="s">
        <v>17</v>
      </c>
      <c r="I147" s="56" t="s">
        <v>25</v>
      </c>
      <c r="J147" s="56" t="s">
        <v>18</v>
      </c>
      <c r="K147" s="56" t="s">
        <v>29</v>
      </c>
      <c r="L147" s="56" t="s">
        <v>27</v>
      </c>
      <c r="M147" s="56" t="s">
        <v>17</v>
      </c>
      <c r="N147" s="56" t="s">
        <v>19</v>
      </c>
      <c r="O147" s="56"/>
      <c r="P147" s="56"/>
      <c r="Q147" s="56"/>
      <c r="R147" s="57" t="s">
        <v>94</v>
      </c>
      <c r="S147" s="58" t="s">
        <v>53</v>
      </c>
      <c r="T147" s="59">
        <f>34550.9-360.3</f>
        <v>34190.6</v>
      </c>
      <c r="U147" s="59"/>
      <c r="V147" s="59"/>
      <c r="W147" s="97"/>
      <c r="X147" s="59"/>
      <c r="Y147" s="59"/>
      <c r="Z147" s="60">
        <f t="shared" si="10"/>
        <v>34190.6</v>
      </c>
      <c r="AA147" s="58">
        <v>2015</v>
      </c>
      <c r="AB147" s="41"/>
      <c r="AC147" s="41"/>
      <c r="AD147" s="74"/>
      <c r="AE147" s="75"/>
      <c r="AF147" s="75"/>
    </row>
    <row r="148" spans="1:32" s="63" customFormat="1" ht="30" x14ac:dyDescent="0.25">
      <c r="A148" s="56" t="s">
        <v>17</v>
      </c>
      <c r="B148" s="56" t="s">
        <v>18</v>
      </c>
      <c r="C148" s="56" t="s">
        <v>19</v>
      </c>
      <c r="D148" s="56" t="s">
        <v>17</v>
      </c>
      <c r="E148" s="56" t="s">
        <v>27</v>
      </c>
      <c r="F148" s="56" t="s">
        <v>17</v>
      </c>
      <c r="G148" s="56" t="s">
        <v>26</v>
      </c>
      <c r="H148" s="56" t="s">
        <v>17</v>
      </c>
      <c r="I148" s="56" t="s">
        <v>25</v>
      </c>
      <c r="J148" s="56" t="s">
        <v>18</v>
      </c>
      <c r="K148" s="56" t="s">
        <v>17</v>
      </c>
      <c r="L148" s="56" t="s">
        <v>19</v>
      </c>
      <c r="M148" s="56" t="s">
        <v>24</v>
      </c>
      <c r="N148" s="56" t="s">
        <v>27</v>
      </c>
      <c r="O148" s="56" t="s">
        <v>19</v>
      </c>
      <c r="P148" s="56" t="s">
        <v>17</v>
      </c>
      <c r="Q148" s="56" t="s">
        <v>159</v>
      </c>
      <c r="R148" s="57" t="s">
        <v>94</v>
      </c>
      <c r="S148" s="58" t="s">
        <v>53</v>
      </c>
      <c r="T148" s="59"/>
      <c r="U148" s="59">
        <v>200000</v>
      </c>
      <c r="V148" s="59"/>
      <c r="W148" s="97"/>
      <c r="X148" s="59"/>
      <c r="Y148" s="59"/>
      <c r="Z148" s="60">
        <f t="shared" si="10"/>
        <v>200000</v>
      </c>
      <c r="AA148" s="58">
        <v>2016</v>
      </c>
      <c r="AB148" s="41"/>
      <c r="AC148" s="41"/>
      <c r="AD148" s="74"/>
      <c r="AE148" s="75"/>
      <c r="AF148" s="75"/>
    </row>
    <row r="149" spans="1:32" s="63" customFormat="1" ht="30" x14ac:dyDescent="0.25">
      <c r="A149" s="56" t="s">
        <v>17</v>
      </c>
      <c r="B149" s="56" t="s">
        <v>18</v>
      </c>
      <c r="C149" s="56" t="s">
        <v>19</v>
      </c>
      <c r="D149" s="56" t="s">
        <v>17</v>
      </c>
      <c r="E149" s="56" t="s">
        <v>27</v>
      </c>
      <c r="F149" s="56" t="s">
        <v>17</v>
      </c>
      <c r="G149" s="56" t="s">
        <v>26</v>
      </c>
      <c r="H149" s="56" t="s">
        <v>17</v>
      </c>
      <c r="I149" s="56" t="s">
        <v>25</v>
      </c>
      <c r="J149" s="56" t="s">
        <v>18</v>
      </c>
      <c r="K149" s="56" t="s">
        <v>17</v>
      </c>
      <c r="L149" s="56" t="s">
        <v>19</v>
      </c>
      <c r="M149" s="56" t="s">
        <v>161</v>
      </c>
      <c r="N149" s="56" t="s">
        <v>17</v>
      </c>
      <c r="O149" s="56" t="s">
        <v>19</v>
      </c>
      <c r="P149" s="56" t="s">
        <v>17</v>
      </c>
      <c r="Q149" s="56" t="s">
        <v>184</v>
      </c>
      <c r="R149" s="57" t="s">
        <v>94</v>
      </c>
      <c r="S149" s="58" t="s">
        <v>53</v>
      </c>
      <c r="T149" s="59"/>
      <c r="U149" s="59"/>
      <c r="V149" s="59">
        <f>29787+212.7-1363-88-449.8-915.3</f>
        <v>27183.600000000002</v>
      </c>
      <c r="W149" s="97"/>
      <c r="X149" s="59"/>
      <c r="Y149" s="59"/>
      <c r="Z149" s="60">
        <f t="shared" ref="Z149:Z154" si="11">V149</f>
        <v>27183.600000000002</v>
      </c>
      <c r="AA149" s="58">
        <v>2017</v>
      </c>
      <c r="AB149" s="41"/>
      <c r="AC149" s="41"/>
      <c r="AD149" s="74"/>
      <c r="AE149" s="75"/>
      <c r="AF149" s="75"/>
    </row>
    <row r="150" spans="1:32" s="63" customFormat="1" ht="30" x14ac:dyDescent="0.25">
      <c r="A150" s="56" t="s">
        <v>17</v>
      </c>
      <c r="B150" s="56" t="s">
        <v>18</v>
      </c>
      <c r="C150" s="56" t="s">
        <v>19</v>
      </c>
      <c r="D150" s="56" t="s">
        <v>17</v>
      </c>
      <c r="E150" s="56" t="s">
        <v>27</v>
      </c>
      <c r="F150" s="56" t="s">
        <v>17</v>
      </c>
      <c r="G150" s="56" t="s">
        <v>26</v>
      </c>
      <c r="H150" s="56" t="s">
        <v>17</v>
      </c>
      <c r="I150" s="56" t="s">
        <v>25</v>
      </c>
      <c r="J150" s="56" t="s">
        <v>18</v>
      </c>
      <c r="K150" s="56" t="s">
        <v>17</v>
      </c>
      <c r="L150" s="56" t="s">
        <v>19</v>
      </c>
      <c r="M150" s="56" t="s">
        <v>18</v>
      </c>
      <c r="N150" s="56" t="s">
        <v>17</v>
      </c>
      <c r="O150" s="56" t="s">
        <v>19</v>
      </c>
      <c r="P150" s="56" t="s">
        <v>17</v>
      </c>
      <c r="Q150" s="56" t="s">
        <v>187</v>
      </c>
      <c r="R150" s="57" t="s">
        <v>94</v>
      </c>
      <c r="S150" s="58" t="s">
        <v>53</v>
      </c>
      <c r="T150" s="59"/>
      <c r="U150" s="59"/>
      <c r="V150" s="59">
        <f>74792.7+105145.2-105145.2</f>
        <v>74792.7</v>
      </c>
      <c r="W150" s="97"/>
      <c r="X150" s="59"/>
      <c r="Y150" s="59"/>
      <c r="Z150" s="60">
        <f t="shared" si="11"/>
        <v>74792.7</v>
      </c>
      <c r="AA150" s="58">
        <v>2017</v>
      </c>
      <c r="AB150" s="41"/>
      <c r="AC150" s="41"/>
      <c r="AD150" s="74"/>
      <c r="AE150" s="75"/>
      <c r="AF150" s="75"/>
    </row>
    <row r="151" spans="1:32" s="63" customFormat="1" ht="30" x14ac:dyDescent="0.25">
      <c r="A151" s="56" t="s">
        <v>17</v>
      </c>
      <c r="B151" s="56" t="s">
        <v>18</v>
      </c>
      <c r="C151" s="56" t="s">
        <v>19</v>
      </c>
      <c r="D151" s="56" t="s">
        <v>17</v>
      </c>
      <c r="E151" s="56" t="s">
        <v>27</v>
      </c>
      <c r="F151" s="56" t="s">
        <v>17</v>
      </c>
      <c r="G151" s="56" t="s">
        <v>26</v>
      </c>
      <c r="H151" s="56" t="s">
        <v>17</v>
      </c>
      <c r="I151" s="56" t="s">
        <v>25</v>
      </c>
      <c r="J151" s="56" t="s">
        <v>18</v>
      </c>
      <c r="K151" s="56" t="s">
        <v>17</v>
      </c>
      <c r="L151" s="56" t="s">
        <v>19</v>
      </c>
      <c r="M151" s="56" t="s">
        <v>18</v>
      </c>
      <c r="N151" s="56" t="s">
        <v>17</v>
      </c>
      <c r="O151" s="56" t="s">
        <v>33</v>
      </c>
      <c r="P151" s="56" t="s">
        <v>18</v>
      </c>
      <c r="Q151" s="56" t="s">
        <v>187</v>
      </c>
      <c r="R151" s="57" t="s">
        <v>94</v>
      </c>
      <c r="S151" s="58" t="s">
        <v>53</v>
      </c>
      <c r="T151" s="59"/>
      <c r="U151" s="59"/>
      <c r="V151" s="59">
        <v>855</v>
      </c>
      <c r="W151" s="97"/>
      <c r="X151" s="59"/>
      <c r="Y151" s="59"/>
      <c r="Z151" s="60">
        <f t="shared" si="11"/>
        <v>855</v>
      </c>
      <c r="AA151" s="58">
        <v>2017</v>
      </c>
      <c r="AB151" s="55"/>
      <c r="AC151" s="41"/>
      <c r="AD151" s="74"/>
      <c r="AE151" s="75"/>
      <c r="AF151" s="75"/>
    </row>
    <row r="152" spans="1:32" ht="30" x14ac:dyDescent="0.25">
      <c r="A152" s="56" t="s">
        <v>17</v>
      </c>
      <c r="B152" s="56" t="s">
        <v>18</v>
      </c>
      <c r="C152" s="56" t="s">
        <v>19</v>
      </c>
      <c r="D152" s="56" t="s">
        <v>17</v>
      </c>
      <c r="E152" s="56" t="s">
        <v>27</v>
      </c>
      <c r="F152" s="56" t="s">
        <v>17</v>
      </c>
      <c r="G152" s="56" t="s">
        <v>26</v>
      </c>
      <c r="H152" s="56" t="s">
        <v>17</v>
      </c>
      <c r="I152" s="56" t="s">
        <v>25</v>
      </c>
      <c r="J152" s="56" t="s">
        <v>18</v>
      </c>
      <c r="K152" s="56" t="s">
        <v>17</v>
      </c>
      <c r="L152" s="56" t="s">
        <v>19</v>
      </c>
      <c r="M152" s="56" t="s">
        <v>24</v>
      </c>
      <c r="N152" s="56" t="s">
        <v>28</v>
      </c>
      <c r="O152" s="56" t="s">
        <v>26</v>
      </c>
      <c r="P152" s="56" t="s">
        <v>17</v>
      </c>
      <c r="Q152" s="56" t="s">
        <v>187</v>
      </c>
      <c r="R152" s="57" t="s">
        <v>94</v>
      </c>
      <c r="S152" s="58" t="s">
        <v>53</v>
      </c>
      <c r="T152" s="59"/>
      <c r="U152" s="59"/>
      <c r="V152" s="59">
        <v>6976.8</v>
      </c>
      <c r="W152" s="97"/>
      <c r="X152" s="59"/>
      <c r="Y152" s="59"/>
      <c r="Z152" s="60">
        <f t="shared" si="11"/>
        <v>6976.8</v>
      </c>
      <c r="AA152" s="58">
        <v>2017</v>
      </c>
    </row>
    <row r="153" spans="1:32" s="63" customFormat="1" ht="30" x14ac:dyDescent="0.25">
      <c r="A153" s="56" t="s">
        <v>17</v>
      </c>
      <c r="B153" s="56" t="s">
        <v>18</v>
      </c>
      <c r="C153" s="56" t="s">
        <v>19</v>
      </c>
      <c r="D153" s="56" t="s">
        <v>17</v>
      </c>
      <c r="E153" s="56" t="s">
        <v>27</v>
      </c>
      <c r="F153" s="56" t="s">
        <v>17</v>
      </c>
      <c r="G153" s="56" t="s">
        <v>26</v>
      </c>
      <c r="H153" s="56" t="s">
        <v>17</v>
      </c>
      <c r="I153" s="56" t="s">
        <v>25</v>
      </c>
      <c r="J153" s="56" t="s">
        <v>18</v>
      </c>
      <c r="K153" s="56" t="s">
        <v>17</v>
      </c>
      <c r="L153" s="56" t="s">
        <v>19</v>
      </c>
      <c r="M153" s="56" t="s">
        <v>33</v>
      </c>
      <c r="N153" s="56" t="s">
        <v>33</v>
      </c>
      <c r="O153" s="56" t="s">
        <v>17</v>
      </c>
      <c r="P153" s="56" t="s">
        <v>17</v>
      </c>
      <c r="Q153" s="56" t="s">
        <v>17</v>
      </c>
      <c r="R153" s="57" t="s">
        <v>94</v>
      </c>
      <c r="S153" s="58" t="s">
        <v>53</v>
      </c>
      <c r="T153" s="59"/>
      <c r="U153" s="59"/>
      <c r="V153" s="59">
        <f>300000+214200</f>
        <v>514200</v>
      </c>
      <c r="W153" s="97"/>
      <c r="X153" s="59"/>
      <c r="Y153" s="59"/>
      <c r="Z153" s="60">
        <f t="shared" si="11"/>
        <v>514200</v>
      </c>
      <c r="AA153" s="58">
        <v>2017</v>
      </c>
      <c r="AB153" s="41"/>
      <c r="AC153" s="41"/>
      <c r="AD153" s="74"/>
      <c r="AE153" s="75"/>
      <c r="AF153" s="75"/>
    </row>
    <row r="154" spans="1:32" s="63" customFormat="1" ht="30" x14ac:dyDescent="0.25">
      <c r="A154" s="56" t="s">
        <v>17</v>
      </c>
      <c r="B154" s="56" t="s">
        <v>18</v>
      </c>
      <c r="C154" s="56" t="s">
        <v>19</v>
      </c>
      <c r="D154" s="56" t="s">
        <v>17</v>
      </c>
      <c r="E154" s="56" t="s">
        <v>27</v>
      </c>
      <c r="F154" s="56" t="s">
        <v>17</v>
      </c>
      <c r="G154" s="56" t="s">
        <v>26</v>
      </c>
      <c r="H154" s="56" t="s">
        <v>17</v>
      </c>
      <c r="I154" s="56" t="s">
        <v>25</v>
      </c>
      <c r="J154" s="56" t="s">
        <v>18</v>
      </c>
      <c r="K154" s="56" t="s">
        <v>17</v>
      </c>
      <c r="L154" s="56" t="s">
        <v>19</v>
      </c>
      <c r="M154" s="56" t="s">
        <v>161</v>
      </c>
      <c r="N154" s="56" t="s">
        <v>17</v>
      </c>
      <c r="O154" s="56" t="s">
        <v>33</v>
      </c>
      <c r="P154" s="56" t="s">
        <v>18</v>
      </c>
      <c r="Q154" s="56" t="s">
        <v>223</v>
      </c>
      <c r="R154" s="57" t="s">
        <v>94</v>
      </c>
      <c r="S154" s="58" t="s">
        <v>53</v>
      </c>
      <c r="T154" s="59"/>
      <c r="U154" s="59"/>
      <c r="V154" s="59">
        <v>95</v>
      </c>
      <c r="W154" s="97"/>
      <c r="X154" s="59"/>
      <c r="Y154" s="59"/>
      <c r="Z154" s="60">
        <f t="shared" si="11"/>
        <v>95</v>
      </c>
      <c r="AA154" s="58">
        <v>2017</v>
      </c>
      <c r="AB154" s="41"/>
      <c r="AC154" s="41"/>
      <c r="AD154" s="74"/>
      <c r="AE154" s="75"/>
      <c r="AF154" s="75"/>
    </row>
    <row r="155" spans="1:32" s="63" customFormat="1" ht="60" x14ac:dyDescent="0.25">
      <c r="A155" s="56" t="s">
        <v>17</v>
      </c>
      <c r="B155" s="56" t="s">
        <v>18</v>
      </c>
      <c r="C155" s="56" t="s">
        <v>19</v>
      </c>
      <c r="D155" s="56" t="s">
        <v>17</v>
      </c>
      <c r="E155" s="56" t="s">
        <v>27</v>
      </c>
      <c r="F155" s="56" t="s">
        <v>17</v>
      </c>
      <c r="G155" s="56" t="s">
        <v>26</v>
      </c>
      <c r="H155" s="56" t="s">
        <v>17</v>
      </c>
      <c r="I155" s="56" t="s">
        <v>25</v>
      </c>
      <c r="J155" s="56" t="s">
        <v>18</v>
      </c>
      <c r="K155" s="56" t="s">
        <v>17</v>
      </c>
      <c r="L155" s="56" t="s">
        <v>19</v>
      </c>
      <c r="M155" s="56" t="s">
        <v>18</v>
      </c>
      <c r="N155" s="56" t="s">
        <v>17</v>
      </c>
      <c r="O155" s="56" t="s">
        <v>25</v>
      </c>
      <c r="P155" s="56" t="s">
        <v>24</v>
      </c>
      <c r="Q155" s="56" t="s">
        <v>33</v>
      </c>
      <c r="R155" s="57" t="s">
        <v>228</v>
      </c>
      <c r="S155" s="58" t="s">
        <v>53</v>
      </c>
      <c r="T155" s="59"/>
      <c r="U155" s="59"/>
      <c r="V155" s="59"/>
      <c r="W155" s="59">
        <v>120931.5</v>
      </c>
      <c r="X155" s="59"/>
      <c r="Y155" s="59"/>
      <c r="Z155" s="60">
        <f>W155</f>
        <v>120931.5</v>
      </c>
      <c r="AA155" s="58">
        <v>2018</v>
      </c>
      <c r="AB155" s="41"/>
      <c r="AC155" s="41"/>
      <c r="AD155" s="74"/>
      <c r="AE155" s="75"/>
      <c r="AF155" s="75"/>
    </row>
    <row r="156" spans="1:32" s="63" customFormat="1" ht="60" x14ac:dyDescent="0.25">
      <c r="A156" s="56" t="s">
        <v>17</v>
      </c>
      <c r="B156" s="56" t="s">
        <v>18</v>
      </c>
      <c r="C156" s="56" t="s">
        <v>19</v>
      </c>
      <c r="D156" s="56" t="s">
        <v>17</v>
      </c>
      <c r="E156" s="56" t="s">
        <v>27</v>
      </c>
      <c r="F156" s="56" t="s">
        <v>17</v>
      </c>
      <c r="G156" s="56" t="s">
        <v>26</v>
      </c>
      <c r="H156" s="56" t="s">
        <v>17</v>
      </c>
      <c r="I156" s="56" t="s">
        <v>25</v>
      </c>
      <c r="J156" s="56" t="s">
        <v>18</v>
      </c>
      <c r="K156" s="56" t="s">
        <v>17</v>
      </c>
      <c r="L156" s="56" t="s">
        <v>19</v>
      </c>
      <c r="M156" s="56" t="s">
        <v>161</v>
      </c>
      <c r="N156" s="56" t="s">
        <v>17</v>
      </c>
      <c r="O156" s="56" t="s">
        <v>25</v>
      </c>
      <c r="P156" s="56" t="s">
        <v>24</v>
      </c>
      <c r="Q156" s="56" t="s">
        <v>33</v>
      </c>
      <c r="R156" s="57" t="s">
        <v>228</v>
      </c>
      <c r="S156" s="58" t="s">
        <v>53</v>
      </c>
      <c r="T156" s="59"/>
      <c r="U156" s="59"/>
      <c r="V156" s="59"/>
      <c r="W156" s="59">
        <f>30220.7-593-175-32.2</f>
        <v>29420.5</v>
      </c>
      <c r="X156" s="59"/>
      <c r="Y156" s="59"/>
      <c r="Z156" s="60">
        <f>W156</f>
        <v>29420.5</v>
      </c>
      <c r="AA156" s="58">
        <v>2018</v>
      </c>
      <c r="AB156" s="41"/>
      <c r="AC156" s="41"/>
      <c r="AD156" s="74"/>
      <c r="AE156" s="75"/>
      <c r="AF156" s="75"/>
    </row>
    <row r="157" spans="1:32" s="1" customFormat="1" ht="27.6" customHeight="1" x14ac:dyDescent="0.2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17" t="s">
        <v>98</v>
      </c>
      <c r="S157" s="15" t="s">
        <v>54</v>
      </c>
      <c r="T157" s="8">
        <v>213.5</v>
      </c>
      <c r="U157" s="8">
        <f>25.9+283</f>
        <v>308.89999999999998</v>
      </c>
      <c r="V157" s="8">
        <v>104</v>
      </c>
      <c r="W157" s="8">
        <v>134.80000000000001</v>
      </c>
      <c r="X157" s="8"/>
      <c r="Y157" s="8"/>
      <c r="Z157" s="5">
        <f>T157+U157+V157+W157+X157+Y157</f>
        <v>761.2</v>
      </c>
      <c r="AA157" s="15">
        <v>2018</v>
      </c>
      <c r="AB157" s="41"/>
      <c r="AC157" s="41"/>
      <c r="AD157" s="41"/>
    </row>
    <row r="158" spans="1:32" s="52" customFormat="1" ht="30" x14ac:dyDescent="0.25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17" t="s">
        <v>99</v>
      </c>
      <c r="S158" s="15" t="s">
        <v>49</v>
      </c>
      <c r="T158" s="21">
        <v>3</v>
      </c>
      <c r="U158" s="21"/>
      <c r="V158" s="21">
        <v>1</v>
      </c>
      <c r="W158" s="21">
        <v>1</v>
      </c>
      <c r="X158" s="21"/>
      <c r="Y158" s="21"/>
      <c r="Z158" s="6">
        <f>T158+U158+V158+W158+X158+Y158</f>
        <v>5</v>
      </c>
      <c r="AA158" s="15">
        <v>2018</v>
      </c>
      <c r="AB158" s="41"/>
      <c r="AC158" s="38"/>
      <c r="AD158" s="38"/>
      <c r="AE158" s="39"/>
      <c r="AF158" s="39"/>
    </row>
    <row r="159" spans="1:32" s="64" customFormat="1" ht="30" x14ac:dyDescent="0.25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17" t="s">
        <v>190</v>
      </c>
      <c r="S159" s="15" t="s">
        <v>6</v>
      </c>
      <c r="T159" s="8">
        <f>160+0.1</f>
        <v>160.1</v>
      </c>
      <c r="U159" s="8"/>
      <c r="V159" s="8">
        <v>51</v>
      </c>
      <c r="W159" s="8">
        <v>95</v>
      </c>
      <c r="X159" s="8"/>
      <c r="Y159" s="8"/>
      <c r="Z159" s="5">
        <f>T159+U159+V159+W159+X159+Y159</f>
        <v>306.10000000000002</v>
      </c>
      <c r="AA159" s="15">
        <v>2018</v>
      </c>
      <c r="AB159" s="76"/>
      <c r="AC159" s="76"/>
      <c r="AD159" s="76"/>
      <c r="AE159" s="77"/>
      <c r="AF159" s="77"/>
    </row>
    <row r="160" spans="1:32" s="64" customFormat="1" ht="30" x14ac:dyDescent="0.25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17" t="s">
        <v>231</v>
      </c>
      <c r="S160" s="15" t="s">
        <v>158</v>
      </c>
      <c r="T160" s="8"/>
      <c r="U160" s="8"/>
      <c r="V160" s="8"/>
      <c r="W160" s="8">
        <v>20.7</v>
      </c>
      <c r="X160" s="8"/>
      <c r="Y160" s="8"/>
      <c r="Z160" s="5">
        <f>T160+U160+V160+W160+X160+Y160</f>
        <v>20.7</v>
      </c>
      <c r="AA160" s="15">
        <v>2018</v>
      </c>
      <c r="AB160" s="76"/>
      <c r="AC160" s="76"/>
      <c r="AD160" s="76"/>
      <c r="AE160" s="77"/>
      <c r="AF160" s="77"/>
    </row>
    <row r="161" spans="1:32" s="64" customFormat="1" ht="28.9" customHeight="1" x14ac:dyDescent="0.25">
      <c r="A161" s="56" t="s">
        <v>17</v>
      </c>
      <c r="B161" s="56" t="s">
        <v>18</v>
      </c>
      <c r="C161" s="56" t="s">
        <v>19</v>
      </c>
      <c r="D161" s="56" t="s">
        <v>17</v>
      </c>
      <c r="E161" s="56" t="s">
        <v>27</v>
      </c>
      <c r="F161" s="56" t="s">
        <v>17</v>
      </c>
      <c r="G161" s="56" t="s">
        <v>26</v>
      </c>
      <c r="H161" s="56" t="s">
        <v>17</v>
      </c>
      <c r="I161" s="56" t="s">
        <v>25</v>
      </c>
      <c r="J161" s="56" t="s">
        <v>18</v>
      </c>
      <c r="K161" s="56" t="s">
        <v>17</v>
      </c>
      <c r="L161" s="56" t="s">
        <v>19</v>
      </c>
      <c r="M161" s="56" t="s">
        <v>17</v>
      </c>
      <c r="N161" s="56" t="s">
        <v>17</v>
      </c>
      <c r="O161" s="56" t="s">
        <v>17</v>
      </c>
      <c r="P161" s="56" t="s">
        <v>17</v>
      </c>
      <c r="Q161" s="56" t="s">
        <v>17</v>
      </c>
      <c r="R161" s="57" t="s">
        <v>250</v>
      </c>
      <c r="S161" s="58" t="s">
        <v>53</v>
      </c>
      <c r="T161" s="59"/>
      <c r="U161" s="59"/>
      <c r="V161" s="59"/>
      <c r="W161" s="97"/>
      <c r="X161" s="60">
        <f>X162+X163</f>
        <v>861377.8</v>
      </c>
      <c r="Y161" s="60">
        <f>Y162+Y163</f>
        <v>814712.9</v>
      </c>
      <c r="Z161" s="60">
        <f>Z162+Z163</f>
        <v>1676090.7</v>
      </c>
      <c r="AA161" s="58">
        <v>2020</v>
      </c>
      <c r="AB161" s="76"/>
      <c r="AC161" s="76"/>
      <c r="AD161" s="76"/>
      <c r="AE161" s="77"/>
      <c r="AF161" s="77"/>
    </row>
    <row r="162" spans="1:32" s="64" customFormat="1" ht="31.15" customHeight="1" x14ac:dyDescent="0.25">
      <c r="A162" s="56" t="s">
        <v>17</v>
      </c>
      <c r="B162" s="56" t="s">
        <v>18</v>
      </c>
      <c r="C162" s="56" t="s">
        <v>19</v>
      </c>
      <c r="D162" s="56" t="s">
        <v>17</v>
      </c>
      <c r="E162" s="56" t="s">
        <v>27</v>
      </c>
      <c r="F162" s="56" t="s">
        <v>17</v>
      </c>
      <c r="G162" s="56" t="s">
        <v>26</v>
      </c>
      <c r="H162" s="56" t="s">
        <v>17</v>
      </c>
      <c r="I162" s="56" t="s">
        <v>25</v>
      </c>
      <c r="J162" s="56" t="s">
        <v>18</v>
      </c>
      <c r="K162" s="56" t="s">
        <v>17</v>
      </c>
      <c r="L162" s="56" t="s">
        <v>19</v>
      </c>
      <c r="M162" s="56" t="s">
        <v>17</v>
      </c>
      <c r="N162" s="56" t="s">
        <v>17</v>
      </c>
      <c r="O162" s="56" t="s">
        <v>17</v>
      </c>
      <c r="P162" s="56" t="s">
        <v>17</v>
      </c>
      <c r="Q162" s="56" t="s">
        <v>17</v>
      </c>
      <c r="R162" s="57" t="s">
        <v>250</v>
      </c>
      <c r="S162" s="58" t="s">
        <v>53</v>
      </c>
      <c r="T162" s="59"/>
      <c r="U162" s="59"/>
      <c r="V162" s="59"/>
      <c r="W162" s="97"/>
      <c r="X162" s="59">
        <v>21377.8</v>
      </c>
      <c r="Y162" s="59"/>
      <c r="Z162" s="60">
        <f>X162+Y162</f>
        <v>21377.8</v>
      </c>
      <c r="AA162" s="58">
        <v>2019</v>
      </c>
      <c r="AB162" s="76"/>
      <c r="AC162" s="76"/>
      <c r="AD162" s="76"/>
      <c r="AE162" s="77"/>
      <c r="AF162" s="77"/>
    </row>
    <row r="163" spans="1:32" s="64" customFormat="1" ht="30" customHeight="1" x14ac:dyDescent="0.25">
      <c r="A163" s="56" t="s">
        <v>17</v>
      </c>
      <c r="B163" s="56" t="s">
        <v>18</v>
      </c>
      <c r="C163" s="56" t="s">
        <v>19</v>
      </c>
      <c r="D163" s="56" t="s">
        <v>17</v>
      </c>
      <c r="E163" s="56" t="s">
        <v>27</v>
      </c>
      <c r="F163" s="56" t="s">
        <v>17</v>
      </c>
      <c r="G163" s="56" t="s">
        <v>26</v>
      </c>
      <c r="H163" s="56" t="s">
        <v>17</v>
      </c>
      <c r="I163" s="56" t="s">
        <v>25</v>
      </c>
      <c r="J163" s="56" t="s">
        <v>18</v>
      </c>
      <c r="K163" s="56" t="s">
        <v>186</v>
      </c>
      <c r="L163" s="56" t="s">
        <v>28</v>
      </c>
      <c r="M163" s="56" t="s">
        <v>24</v>
      </c>
      <c r="N163" s="56" t="s">
        <v>24</v>
      </c>
      <c r="O163" s="56" t="s">
        <v>24</v>
      </c>
      <c r="P163" s="56" t="s">
        <v>19</v>
      </c>
      <c r="Q163" s="56" t="s">
        <v>17</v>
      </c>
      <c r="R163" s="57" t="s">
        <v>250</v>
      </c>
      <c r="S163" s="58" t="s">
        <v>53</v>
      </c>
      <c r="T163" s="59"/>
      <c r="U163" s="59"/>
      <c r="V163" s="59"/>
      <c r="W163" s="97"/>
      <c r="X163" s="59">
        <f>42000+798000</f>
        <v>840000</v>
      </c>
      <c r="Y163" s="59">
        <f>16712.9+798000</f>
        <v>814712.9</v>
      </c>
      <c r="Z163" s="60">
        <f>X163+Y163</f>
        <v>1654712.9</v>
      </c>
      <c r="AA163" s="58">
        <v>2020</v>
      </c>
      <c r="AB163" s="76"/>
      <c r="AC163" s="76"/>
      <c r="AD163" s="76"/>
      <c r="AE163" s="77"/>
      <c r="AF163" s="77"/>
    </row>
    <row r="164" spans="1:32" s="64" customFormat="1" ht="29.45" customHeight="1" x14ac:dyDescent="0.2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17" t="s">
        <v>249</v>
      </c>
      <c r="S164" s="15" t="s">
        <v>5</v>
      </c>
      <c r="T164" s="8"/>
      <c r="U164" s="8"/>
      <c r="V164" s="8"/>
      <c r="W164" s="93"/>
      <c r="X164" s="8">
        <v>33.4</v>
      </c>
      <c r="Y164" s="8">
        <v>61.6</v>
      </c>
      <c r="Z164" s="5">
        <f>X164+Y164</f>
        <v>95</v>
      </c>
      <c r="AA164" s="15">
        <v>2020</v>
      </c>
      <c r="AB164" s="76"/>
      <c r="AC164" s="76"/>
      <c r="AD164" s="76"/>
      <c r="AE164" s="77"/>
      <c r="AF164" s="77"/>
    </row>
    <row r="165" spans="1:32" ht="42.75" x14ac:dyDescent="0.25">
      <c r="A165" s="50"/>
      <c r="B165" s="50"/>
      <c r="C165" s="50"/>
      <c r="D165" s="50" t="s">
        <v>17</v>
      </c>
      <c r="E165" s="50" t="s">
        <v>27</v>
      </c>
      <c r="F165" s="50" t="s">
        <v>17</v>
      </c>
      <c r="G165" s="50" t="s">
        <v>26</v>
      </c>
      <c r="H165" s="50" t="s">
        <v>17</v>
      </c>
      <c r="I165" s="50" t="s">
        <v>25</v>
      </c>
      <c r="J165" s="50" t="s">
        <v>18</v>
      </c>
      <c r="K165" s="50" t="s">
        <v>17</v>
      </c>
      <c r="L165" s="50" t="s">
        <v>28</v>
      </c>
      <c r="M165" s="50" t="s">
        <v>17</v>
      </c>
      <c r="N165" s="50" t="s">
        <v>17</v>
      </c>
      <c r="O165" s="50" t="s">
        <v>17</v>
      </c>
      <c r="P165" s="50" t="s">
        <v>17</v>
      </c>
      <c r="Q165" s="50" t="s">
        <v>17</v>
      </c>
      <c r="R165" s="51" t="s">
        <v>30</v>
      </c>
      <c r="S165" s="26" t="s">
        <v>53</v>
      </c>
      <c r="T165" s="16">
        <f>T167+T175+T181+T196+T198</f>
        <v>555707.99999999988</v>
      </c>
      <c r="U165" s="16">
        <f>U167+U175+U181+U196+U198+U207</f>
        <v>602437.20000000007</v>
      </c>
      <c r="V165" s="16">
        <f>V167+V175+V181+V196+V198+V209</f>
        <v>592342.00000000012</v>
      </c>
      <c r="W165" s="16">
        <f>W167+W175+W181+W196+W198+W209</f>
        <v>545656.39999999991</v>
      </c>
      <c r="X165" s="16">
        <f>X167+X175+X181+X196+X198</f>
        <v>477613.1</v>
      </c>
      <c r="Y165" s="16">
        <f>Y167+Y175+Y181+Y196+Y198+Y209</f>
        <v>423800.3</v>
      </c>
      <c r="Z165" s="16">
        <f>Z167+Z175+Z181+Z196+Z198+Z207+Z209</f>
        <v>3197557</v>
      </c>
      <c r="AA165" s="26">
        <v>2020</v>
      </c>
    </row>
    <row r="166" spans="1:32" ht="44.25" x14ac:dyDescent="0.25">
      <c r="A166" s="36"/>
      <c r="B166" s="36"/>
      <c r="C166" s="36"/>
      <c r="D166" s="36"/>
      <c r="E166" s="36"/>
      <c r="F166" s="36"/>
      <c r="G166" s="36"/>
      <c r="H166" s="36"/>
      <c r="I166" s="37"/>
      <c r="J166" s="36"/>
      <c r="K166" s="36"/>
      <c r="L166" s="36"/>
      <c r="M166" s="36"/>
      <c r="N166" s="36"/>
      <c r="O166" s="36"/>
      <c r="P166" s="36"/>
      <c r="Q166" s="36"/>
      <c r="R166" s="35" t="s">
        <v>100</v>
      </c>
      <c r="S166" s="15" t="s">
        <v>54</v>
      </c>
      <c r="T166" s="8">
        <f>T171</f>
        <v>6722.4</v>
      </c>
      <c r="U166" s="8">
        <f t="shared" ref="U166:Z166" si="12">U171</f>
        <v>5804.6</v>
      </c>
      <c r="V166" s="8">
        <f t="shared" si="12"/>
        <v>5804.6</v>
      </c>
      <c r="W166" s="8">
        <f t="shared" si="12"/>
        <v>5804.6</v>
      </c>
      <c r="X166" s="8">
        <f t="shared" si="12"/>
        <v>5804.6</v>
      </c>
      <c r="Y166" s="8">
        <f t="shared" si="12"/>
        <v>5804.6</v>
      </c>
      <c r="Z166" s="5">
        <f t="shared" si="12"/>
        <v>5804.6</v>
      </c>
      <c r="AA166" s="15">
        <v>2020</v>
      </c>
    </row>
    <row r="167" spans="1:32" ht="45" x14ac:dyDescent="0.25">
      <c r="A167" s="56" t="s">
        <v>17</v>
      </c>
      <c r="B167" s="56" t="s">
        <v>18</v>
      </c>
      <c r="C167" s="56" t="s">
        <v>19</v>
      </c>
      <c r="D167" s="56" t="s">
        <v>17</v>
      </c>
      <c r="E167" s="56" t="s">
        <v>27</v>
      </c>
      <c r="F167" s="56" t="s">
        <v>17</v>
      </c>
      <c r="G167" s="56" t="s">
        <v>26</v>
      </c>
      <c r="H167" s="56" t="s">
        <v>17</v>
      </c>
      <c r="I167" s="56" t="s">
        <v>25</v>
      </c>
      <c r="J167" s="56" t="s">
        <v>18</v>
      </c>
      <c r="K167" s="56" t="s">
        <v>17</v>
      </c>
      <c r="L167" s="56" t="s">
        <v>28</v>
      </c>
      <c r="M167" s="56" t="s">
        <v>17</v>
      </c>
      <c r="N167" s="56" t="s">
        <v>17</v>
      </c>
      <c r="O167" s="56" t="s">
        <v>17</v>
      </c>
      <c r="P167" s="56" t="s">
        <v>17</v>
      </c>
      <c r="Q167" s="56" t="s">
        <v>17</v>
      </c>
      <c r="R167" s="57" t="s">
        <v>101</v>
      </c>
      <c r="S167" s="58" t="s">
        <v>53</v>
      </c>
      <c r="T167" s="60">
        <f>524597.1+9797.5</f>
        <v>534394.6</v>
      </c>
      <c r="U167" s="60">
        <f>560000-700-185-145.1-1284.7-993.1-56017.3</f>
        <v>500674.8000000001</v>
      </c>
      <c r="V167" s="60">
        <f>V168+V169+V170</f>
        <v>490893.30000000005</v>
      </c>
      <c r="W167" s="60">
        <f>W168+W169</f>
        <v>481100.79999999999</v>
      </c>
      <c r="X167" s="60">
        <f>X168+X169</f>
        <v>448660.2</v>
      </c>
      <c r="Y167" s="60">
        <f>Y168+Y169</f>
        <v>399220.6</v>
      </c>
      <c r="Z167" s="60">
        <f>Z168+Z169+Z170</f>
        <v>2854944.3000000003</v>
      </c>
      <c r="AA167" s="58">
        <v>2020</v>
      </c>
    </row>
    <row r="168" spans="1:32" ht="45" x14ac:dyDescent="0.25">
      <c r="A168" s="56" t="s">
        <v>17</v>
      </c>
      <c r="B168" s="56" t="s">
        <v>18</v>
      </c>
      <c r="C168" s="56" t="s">
        <v>19</v>
      </c>
      <c r="D168" s="56" t="s">
        <v>17</v>
      </c>
      <c r="E168" s="56" t="s">
        <v>27</v>
      </c>
      <c r="F168" s="56" t="s">
        <v>17</v>
      </c>
      <c r="G168" s="56" t="s">
        <v>26</v>
      </c>
      <c r="H168" s="56" t="s">
        <v>17</v>
      </c>
      <c r="I168" s="56" t="s">
        <v>25</v>
      </c>
      <c r="J168" s="56" t="s">
        <v>18</v>
      </c>
      <c r="K168" s="56" t="s">
        <v>17</v>
      </c>
      <c r="L168" s="56" t="s">
        <v>28</v>
      </c>
      <c r="M168" s="56" t="s">
        <v>17</v>
      </c>
      <c r="N168" s="56" t="s">
        <v>17</v>
      </c>
      <c r="O168" s="56" t="s">
        <v>17</v>
      </c>
      <c r="P168" s="56" t="s">
        <v>17</v>
      </c>
      <c r="Q168" s="56" t="s">
        <v>17</v>
      </c>
      <c r="R168" s="57" t="s">
        <v>101</v>
      </c>
      <c r="S168" s="58" t="s">
        <v>53</v>
      </c>
      <c r="T168" s="59">
        <f>524597.1+9797.5</f>
        <v>534394.6</v>
      </c>
      <c r="U168" s="59">
        <f>560000-700-185-145.1-1284.7-993.1-56017.3</f>
        <v>500674.8000000001</v>
      </c>
      <c r="V168" s="59">
        <f>510303.9-40000-731.1-35.9-200+1100-8701.7-380-73.6-186</f>
        <v>461095.60000000003</v>
      </c>
      <c r="W168" s="59">
        <f>469051.5-1500-603.2+2103.2-7000-71.4+652.3-1800+20268.4</f>
        <v>481100.79999999999</v>
      </c>
      <c r="X168" s="59">
        <f>448705.2-45</f>
        <v>448660.2</v>
      </c>
      <c r="Y168" s="59">
        <f>408589.1-9368.5</f>
        <v>399220.6</v>
      </c>
      <c r="Z168" s="60">
        <f>T168+U168+V168+W168+X168+Y168</f>
        <v>2825146.6000000006</v>
      </c>
      <c r="AA168" s="58">
        <v>2020</v>
      </c>
    </row>
    <row r="169" spans="1:32" ht="45" x14ac:dyDescent="0.25">
      <c r="A169" s="56" t="s">
        <v>17</v>
      </c>
      <c r="B169" s="56" t="s">
        <v>18</v>
      </c>
      <c r="C169" s="56" t="s">
        <v>19</v>
      </c>
      <c r="D169" s="56" t="s">
        <v>17</v>
      </c>
      <c r="E169" s="56" t="s">
        <v>27</v>
      </c>
      <c r="F169" s="56" t="s">
        <v>17</v>
      </c>
      <c r="G169" s="56" t="s">
        <v>26</v>
      </c>
      <c r="H169" s="56" t="s">
        <v>17</v>
      </c>
      <c r="I169" s="56" t="s">
        <v>25</v>
      </c>
      <c r="J169" s="56" t="s">
        <v>18</v>
      </c>
      <c r="K169" s="56" t="s">
        <v>17</v>
      </c>
      <c r="L169" s="56" t="s">
        <v>28</v>
      </c>
      <c r="M169" s="56" t="s">
        <v>161</v>
      </c>
      <c r="N169" s="56" t="s">
        <v>17</v>
      </c>
      <c r="O169" s="56" t="s">
        <v>33</v>
      </c>
      <c r="P169" s="56" t="s">
        <v>18</v>
      </c>
      <c r="Q169" s="56" t="s">
        <v>184</v>
      </c>
      <c r="R169" s="57" t="s">
        <v>101</v>
      </c>
      <c r="S169" s="58" t="s">
        <v>53</v>
      </c>
      <c r="T169" s="59"/>
      <c r="U169" s="59"/>
      <c r="V169" s="59">
        <v>2979.8</v>
      </c>
      <c r="W169" s="97"/>
      <c r="X169" s="59"/>
      <c r="Y169" s="59"/>
      <c r="Z169" s="60">
        <f>T169+U169+V169+W169+X169+Y169</f>
        <v>2979.8</v>
      </c>
      <c r="AA169" s="58">
        <v>2017</v>
      </c>
    </row>
    <row r="170" spans="1:32" ht="45" x14ac:dyDescent="0.25">
      <c r="A170" s="56" t="s">
        <v>17</v>
      </c>
      <c r="B170" s="56" t="s">
        <v>18</v>
      </c>
      <c r="C170" s="56" t="s">
        <v>19</v>
      </c>
      <c r="D170" s="56" t="s">
        <v>17</v>
      </c>
      <c r="E170" s="56" t="s">
        <v>27</v>
      </c>
      <c r="F170" s="56" t="s">
        <v>17</v>
      </c>
      <c r="G170" s="56" t="s">
        <v>26</v>
      </c>
      <c r="H170" s="56" t="s">
        <v>17</v>
      </c>
      <c r="I170" s="56" t="s">
        <v>25</v>
      </c>
      <c r="J170" s="56" t="s">
        <v>18</v>
      </c>
      <c r="K170" s="56" t="s">
        <v>17</v>
      </c>
      <c r="L170" s="56" t="s">
        <v>28</v>
      </c>
      <c r="M170" s="56" t="s">
        <v>18</v>
      </c>
      <c r="N170" s="56" t="s">
        <v>17</v>
      </c>
      <c r="O170" s="56" t="s">
        <v>33</v>
      </c>
      <c r="P170" s="56" t="s">
        <v>18</v>
      </c>
      <c r="Q170" s="56" t="s">
        <v>187</v>
      </c>
      <c r="R170" s="57" t="s">
        <v>101</v>
      </c>
      <c r="S170" s="58" t="s">
        <v>53</v>
      </c>
      <c r="T170" s="59"/>
      <c r="U170" s="59"/>
      <c r="V170" s="59">
        <v>26817.9</v>
      </c>
      <c r="W170" s="97"/>
      <c r="X170" s="59"/>
      <c r="Y170" s="59"/>
      <c r="Z170" s="60">
        <f>T170+U170+V170+W170+X170+Y170</f>
        <v>26817.9</v>
      </c>
      <c r="AA170" s="58">
        <v>2017</v>
      </c>
    </row>
    <row r="171" spans="1:32" ht="45" x14ac:dyDescent="0.25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17" t="s">
        <v>102</v>
      </c>
      <c r="S171" s="15" t="s">
        <v>158</v>
      </c>
      <c r="T171" s="8">
        <v>6722.4</v>
      </c>
      <c r="U171" s="8">
        <v>5804.6</v>
      </c>
      <c r="V171" s="8">
        <v>5804.6</v>
      </c>
      <c r="W171" s="8">
        <v>5804.6</v>
      </c>
      <c r="X171" s="8">
        <v>5804.6</v>
      </c>
      <c r="Y171" s="8">
        <v>5804.6</v>
      </c>
      <c r="Z171" s="5">
        <v>5804.6</v>
      </c>
      <c r="AA171" s="15">
        <v>2020</v>
      </c>
    </row>
    <row r="172" spans="1:32" ht="45" x14ac:dyDescent="0.25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17" t="s">
        <v>103</v>
      </c>
      <c r="S172" s="15" t="s">
        <v>49</v>
      </c>
      <c r="T172" s="21">
        <v>43</v>
      </c>
      <c r="U172" s="21">
        <v>55</v>
      </c>
      <c r="V172" s="21"/>
      <c r="W172" s="21"/>
      <c r="X172" s="21">
        <v>5</v>
      </c>
      <c r="Y172" s="21">
        <v>5</v>
      </c>
      <c r="Z172" s="6">
        <f t="shared" ref="Z172:Z180" si="13">T172+U172+V172+W172+X172+Y172</f>
        <v>108</v>
      </c>
      <c r="AA172" s="15">
        <v>2020</v>
      </c>
    </row>
    <row r="173" spans="1:32" ht="45" x14ac:dyDescent="0.25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17" t="s">
        <v>104</v>
      </c>
      <c r="S173" s="15" t="s">
        <v>49</v>
      </c>
      <c r="T173" s="21">
        <f>4367-2367</f>
        <v>2000</v>
      </c>
      <c r="U173" s="21">
        <f>2540+172+150</f>
        <v>2862</v>
      </c>
      <c r="V173" s="21">
        <v>2310</v>
      </c>
      <c r="W173" s="21">
        <f>1800-340</f>
        <v>1460</v>
      </c>
      <c r="X173" s="21">
        <v>2300</v>
      </c>
      <c r="Y173" s="21">
        <v>2300</v>
      </c>
      <c r="Z173" s="6">
        <f t="shared" si="13"/>
        <v>13232</v>
      </c>
      <c r="AA173" s="15">
        <v>2020</v>
      </c>
    </row>
    <row r="174" spans="1:32" ht="30" x14ac:dyDescent="0.25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17" t="s">
        <v>105</v>
      </c>
      <c r="S174" s="15" t="s">
        <v>15</v>
      </c>
      <c r="T174" s="8">
        <v>78529</v>
      </c>
      <c r="U174" s="8">
        <v>64700</v>
      </c>
      <c r="V174" s="8">
        <v>58800</v>
      </c>
      <c r="W174" s="8">
        <v>53263.3</v>
      </c>
      <c r="X174" s="8">
        <v>55000</v>
      </c>
      <c r="Y174" s="8">
        <v>55000</v>
      </c>
      <c r="Z174" s="5">
        <f t="shared" si="13"/>
        <v>365292.3</v>
      </c>
      <c r="AA174" s="15">
        <v>2020</v>
      </c>
    </row>
    <row r="175" spans="1:32" s="63" customFormat="1" ht="30" x14ac:dyDescent="0.25">
      <c r="A175" s="56" t="s">
        <v>17</v>
      </c>
      <c r="B175" s="56" t="s">
        <v>18</v>
      </c>
      <c r="C175" s="56" t="s">
        <v>19</v>
      </c>
      <c r="D175" s="56" t="s">
        <v>17</v>
      </c>
      <c r="E175" s="56" t="s">
        <v>27</v>
      </c>
      <c r="F175" s="56" t="s">
        <v>17</v>
      </c>
      <c r="G175" s="56" t="s">
        <v>26</v>
      </c>
      <c r="H175" s="56" t="s">
        <v>17</v>
      </c>
      <c r="I175" s="56" t="s">
        <v>25</v>
      </c>
      <c r="J175" s="56" t="s">
        <v>18</v>
      </c>
      <c r="K175" s="56" t="s">
        <v>17</v>
      </c>
      <c r="L175" s="56" t="s">
        <v>28</v>
      </c>
      <c r="M175" s="56" t="s">
        <v>17</v>
      </c>
      <c r="N175" s="56" t="s">
        <v>17</v>
      </c>
      <c r="O175" s="56" t="s">
        <v>17</v>
      </c>
      <c r="P175" s="56" t="s">
        <v>17</v>
      </c>
      <c r="Q175" s="56" t="s">
        <v>17</v>
      </c>
      <c r="R175" s="57" t="s">
        <v>156</v>
      </c>
      <c r="S175" s="58" t="s">
        <v>53</v>
      </c>
      <c r="T175" s="60">
        <f>8750.1-1323.9</f>
        <v>7426.2000000000007</v>
      </c>
      <c r="U175" s="60">
        <f>4000-420.3-400</f>
        <v>3179.7</v>
      </c>
      <c r="V175" s="60">
        <f>V176+V177+V178</f>
        <v>14211</v>
      </c>
      <c r="W175" s="60">
        <f>W176</f>
        <v>1563.8000000000002</v>
      </c>
      <c r="X175" s="60">
        <f>X176</f>
        <v>2500</v>
      </c>
      <c r="Y175" s="60">
        <f>Y176</f>
        <v>1136.7</v>
      </c>
      <c r="Z175" s="60">
        <f t="shared" si="13"/>
        <v>30017.4</v>
      </c>
      <c r="AA175" s="58">
        <v>2020</v>
      </c>
      <c r="AB175" s="41"/>
      <c r="AC175" s="74"/>
      <c r="AD175" s="74"/>
      <c r="AE175" s="75"/>
      <c r="AF175" s="75"/>
    </row>
    <row r="176" spans="1:32" s="63" customFormat="1" ht="30" x14ac:dyDescent="0.25">
      <c r="A176" s="56" t="s">
        <v>17</v>
      </c>
      <c r="B176" s="56" t="s">
        <v>18</v>
      </c>
      <c r="C176" s="56" t="s">
        <v>19</v>
      </c>
      <c r="D176" s="56" t="s">
        <v>17</v>
      </c>
      <c r="E176" s="56" t="s">
        <v>27</v>
      </c>
      <c r="F176" s="56" t="s">
        <v>17</v>
      </c>
      <c r="G176" s="56" t="s">
        <v>26</v>
      </c>
      <c r="H176" s="56" t="s">
        <v>17</v>
      </c>
      <c r="I176" s="56" t="s">
        <v>25</v>
      </c>
      <c r="J176" s="56" t="s">
        <v>18</v>
      </c>
      <c r="K176" s="56" t="s">
        <v>17</v>
      </c>
      <c r="L176" s="56" t="s">
        <v>28</v>
      </c>
      <c r="M176" s="56" t="s">
        <v>17</v>
      </c>
      <c r="N176" s="56" t="s">
        <v>17</v>
      </c>
      <c r="O176" s="56" t="s">
        <v>17</v>
      </c>
      <c r="P176" s="56" t="s">
        <v>17</v>
      </c>
      <c r="Q176" s="56" t="s">
        <v>17</v>
      </c>
      <c r="R176" s="57" t="s">
        <v>156</v>
      </c>
      <c r="S176" s="58" t="s">
        <v>53</v>
      </c>
      <c r="T176" s="59">
        <f>8750.1-1323.9</f>
        <v>7426.2000000000007</v>
      </c>
      <c r="U176" s="59">
        <f>4000-420.3-400</f>
        <v>3179.7</v>
      </c>
      <c r="V176" s="59">
        <f>2633-20-1100-100-322.5-125+125</f>
        <v>1090.5</v>
      </c>
      <c r="W176" s="59">
        <f>2777.8-75-277.8+1510.5+192.1-1488-429.9-20-625.9</f>
        <v>1563.8000000000002</v>
      </c>
      <c r="X176" s="59">
        <v>2500</v>
      </c>
      <c r="Y176" s="59">
        <v>1136.7</v>
      </c>
      <c r="Z176" s="60">
        <f t="shared" si="13"/>
        <v>16896.900000000001</v>
      </c>
      <c r="AA176" s="58">
        <v>2020</v>
      </c>
      <c r="AB176" s="41"/>
      <c r="AC176" s="74"/>
      <c r="AD176" s="74"/>
      <c r="AE176" s="75"/>
      <c r="AF176" s="75"/>
    </row>
    <row r="177" spans="1:32" s="63" customFormat="1" ht="30" x14ac:dyDescent="0.25">
      <c r="A177" s="56" t="s">
        <v>17</v>
      </c>
      <c r="B177" s="56" t="s">
        <v>18</v>
      </c>
      <c r="C177" s="56" t="s">
        <v>19</v>
      </c>
      <c r="D177" s="56" t="s">
        <v>17</v>
      </c>
      <c r="E177" s="56" t="s">
        <v>27</v>
      </c>
      <c r="F177" s="56" t="s">
        <v>17</v>
      </c>
      <c r="G177" s="56" t="s">
        <v>26</v>
      </c>
      <c r="H177" s="56" t="s">
        <v>17</v>
      </c>
      <c r="I177" s="56" t="s">
        <v>25</v>
      </c>
      <c r="J177" s="56" t="s">
        <v>18</v>
      </c>
      <c r="K177" s="56" t="s">
        <v>17</v>
      </c>
      <c r="L177" s="56" t="s">
        <v>28</v>
      </c>
      <c r="M177" s="56" t="s">
        <v>161</v>
      </c>
      <c r="N177" s="56" t="s">
        <v>17</v>
      </c>
      <c r="O177" s="56" t="s">
        <v>33</v>
      </c>
      <c r="P177" s="56" t="s">
        <v>18</v>
      </c>
      <c r="Q177" s="56" t="s">
        <v>184</v>
      </c>
      <c r="R177" s="57" t="s">
        <v>156</v>
      </c>
      <c r="S177" s="58" t="s">
        <v>53</v>
      </c>
      <c r="T177" s="59"/>
      <c r="U177" s="59"/>
      <c r="V177" s="59">
        <f>1389.1-770.4</f>
        <v>618.69999999999993</v>
      </c>
      <c r="W177" s="97"/>
      <c r="X177" s="59"/>
      <c r="Y177" s="59"/>
      <c r="Z177" s="60">
        <f t="shared" si="13"/>
        <v>618.69999999999993</v>
      </c>
      <c r="AA177" s="58">
        <v>2017</v>
      </c>
      <c r="AB177" s="41"/>
      <c r="AC177" s="74"/>
      <c r="AD177" s="74"/>
      <c r="AE177" s="75"/>
      <c r="AF177" s="75"/>
    </row>
    <row r="178" spans="1:32" s="63" customFormat="1" ht="30" x14ac:dyDescent="0.25">
      <c r="A178" s="56" t="s">
        <v>17</v>
      </c>
      <c r="B178" s="56" t="s">
        <v>18</v>
      </c>
      <c r="C178" s="56" t="s">
        <v>19</v>
      </c>
      <c r="D178" s="56" t="s">
        <v>17</v>
      </c>
      <c r="E178" s="56" t="s">
        <v>27</v>
      </c>
      <c r="F178" s="56" t="s">
        <v>17</v>
      </c>
      <c r="G178" s="56" t="s">
        <v>26</v>
      </c>
      <c r="H178" s="56" t="s">
        <v>17</v>
      </c>
      <c r="I178" s="56" t="s">
        <v>25</v>
      </c>
      <c r="J178" s="56" t="s">
        <v>18</v>
      </c>
      <c r="K178" s="56" t="s">
        <v>17</v>
      </c>
      <c r="L178" s="56" t="s">
        <v>28</v>
      </c>
      <c r="M178" s="56" t="s">
        <v>18</v>
      </c>
      <c r="N178" s="56" t="s">
        <v>17</v>
      </c>
      <c r="O178" s="56" t="s">
        <v>33</v>
      </c>
      <c r="P178" s="56" t="s">
        <v>18</v>
      </c>
      <c r="Q178" s="56" t="s">
        <v>187</v>
      </c>
      <c r="R178" s="57" t="s">
        <v>156</v>
      </c>
      <c r="S178" s="58" t="s">
        <v>53</v>
      </c>
      <c r="T178" s="59"/>
      <c r="U178" s="59"/>
      <c r="V178" s="59">
        <v>12501.8</v>
      </c>
      <c r="W178" s="97"/>
      <c r="X178" s="59"/>
      <c r="Y178" s="59"/>
      <c r="Z178" s="60">
        <f t="shared" si="13"/>
        <v>12501.8</v>
      </c>
      <c r="AA178" s="58">
        <v>2017</v>
      </c>
      <c r="AB178" s="41"/>
      <c r="AC178" s="74"/>
      <c r="AD178" s="74"/>
      <c r="AE178" s="75"/>
      <c r="AF178" s="75"/>
    </row>
    <row r="179" spans="1:32" ht="30" x14ac:dyDescent="0.25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17" t="s">
        <v>106</v>
      </c>
      <c r="S179" s="15" t="s">
        <v>49</v>
      </c>
      <c r="T179" s="18">
        <f>5+6</f>
        <v>11</v>
      </c>
      <c r="U179" s="18">
        <v>6</v>
      </c>
      <c r="V179" s="18">
        <v>23</v>
      </c>
      <c r="W179" s="18">
        <f>4+14</f>
        <v>18</v>
      </c>
      <c r="X179" s="18">
        <v>2</v>
      </c>
      <c r="Y179" s="18">
        <v>2</v>
      </c>
      <c r="Z179" s="6">
        <f t="shared" si="13"/>
        <v>62</v>
      </c>
      <c r="AA179" s="15">
        <v>2020</v>
      </c>
    </row>
    <row r="180" spans="1:32" ht="30" x14ac:dyDescent="0.2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17" t="s">
        <v>107</v>
      </c>
      <c r="S180" s="15" t="s">
        <v>49</v>
      </c>
      <c r="T180" s="18">
        <f>9+6</f>
        <v>15</v>
      </c>
      <c r="U180" s="18">
        <v>3</v>
      </c>
      <c r="V180" s="18">
        <v>1</v>
      </c>
      <c r="W180" s="18">
        <v>3</v>
      </c>
      <c r="X180" s="18">
        <v>2</v>
      </c>
      <c r="Y180" s="18">
        <v>2</v>
      </c>
      <c r="Z180" s="6">
        <f t="shared" si="13"/>
        <v>26</v>
      </c>
      <c r="AA180" s="15">
        <v>2020</v>
      </c>
    </row>
    <row r="181" spans="1:32" ht="44.25" x14ac:dyDescent="0.25">
      <c r="A181" s="56"/>
      <c r="B181" s="56"/>
      <c r="C181" s="56"/>
      <c r="D181" s="56" t="s">
        <v>17</v>
      </c>
      <c r="E181" s="56" t="s">
        <v>27</v>
      </c>
      <c r="F181" s="56" t="s">
        <v>17</v>
      </c>
      <c r="G181" s="56" t="s">
        <v>26</v>
      </c>
      <c r="H181" s="56" t="s">
        <v>17</v>
      </c>
      <c r="I181" s="56" t="s">
        <v>25</v>
      </c>
      <c r="J181" s="56" t="s">
        <v>18</v>
      </c>
      <c r="K181" s="56" t="s">
        <v>17</v>
      </c>
      <c r="L181" s="56" t="s">
        <v>28</v>
      </c>
      <c r="M181" s="56" t="s">
        <v>17</v>
      </c>
      <c r="N181" s="56" t="s">
        <v>17</v>
      </c>
      <c r="O181" s="56" t="s">
        <v>17</v>
      </c>
      <c r="P181" s="56" t="s">
        <v>17</v>
      </c>
      <c r="Q181" s="56" t="s">
        <v>17</v>
      </c>
      <c r="R181" s="61" t="s">
        <v>108</v>
      </c>
      <c r="S181" s="58" t="s">
        <v>53</v>
      </c>
      <c r="T181" s="60">
        <f t="shared" ref="T181:Y181" si="14">T183+T186+T190+T194</f>
        <v>12968.2</v>
      </c>
      <c r="U181" s="60">
        <f t="shared" si="14"/>
        <v>13547.599999999999</v>
      </c>
      <c r="V181" s="60">
        <f t="shared" si="14"/>
        <v>23440.5</v>
      </c>
      <c r="W181" s="60">
        <f t="shared" si="14"/>
        <v>23968.799999999999</v>
      </c>
      <c r="X181" s="60">
        <f t="shared" si="14"/>
        <v>25577</v>
      </c>
      <c r="Y181" s="60">
        <f t="shared" si="14"/>
        <v>22396.600000000002</v>
      </c>
      <c r="Z181" s="60">
        <f>Z183+Z186+Z190+Z194</f>
        <v>121898.69999999998</v>
      </c>
      <c r="AA181" s="58">
        <v>2020</v>
      </c>
    </row>
    <row r="182" spans="1:32" ht="30" x14ac:dyDescent="0.25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17" t="s">
        <v>109</v>
      </c>
      <c r="S182" s="15" t="s">
        <v>22</v>
      </c>
      <c r="T182" s="8">
        <f t="shared" ref="T182:Z182" si="15">T184+T187+T191</f>
        <v>7673</v>
      </c>
      <c r="U182" s="8">
        <f t="shared" si="15"/>
        <v>4758</v>
      </c>
      <c r="V182" s="8">
        <f t="shared" si="15"/>
        <v>4301.5</v>
      </c>
      <c r="W182" s="8">
        <f t="shared" si="15"/>
        <v>5767.6</v>
      </c>
      <c r="X182" s="8">
        <f t="shared" si="15"/>
        <v>6482.5</v>
      </c>
      <c r="Y182" s="8">
        <f t="shared" si="15"/>
        <v>6482.5</v>
      </c>
      <c r="Z182" s="5">
        <f t="shared" si="15"/>
        <v>35465.1</v>
      </c>
      <c r="AA182" s="15">
        <v>2020</v>
      </c>
    </row>
    <row r="183" spans="1:32" ht="45" x14ac:dyDescent="0.25">
      <c r="A183" s="56" t="s">
        <v>17</v>
      </c>
      <c r="B183" s="56" t="s">
        <v>17</v>
      </c>
      <c r="C183" s="56" t="s">
        <v>28</v>
      </c>
      <c r="D183" s="56" t="s">
        <v>17</v>
      </c>
      <c r="E183" s="56" t="s">
        <v>27</v>
      </c>
      <c r="F183" s="56" t="s">
        <v>17</v>
      </c>
      <c r="G183" s="56" t="s">
        <v>26</v>
      </c>
      <c r="H183" s="56" t="s">
        <v>17</v>
      </c>
      <c r="I183" s="56" t="s">
        <v>25</v>
      </c>
      <c r="J183" s="56" t="s">
        <v>18</v>
      </c>
      <c r="K183" s="56" t="s">
        <v>17</v>
      </c>
      <c r="L183" s="56" t="s">
        <v>28</v>
      </c>
      <c r="M183" s="56" t="s">
        <v>17</v>
      </c>
      <c r="N183" s="56" t="s">
        <v>17</v>
      </c>
      <c r="O183" s="56" t="s">
        <v>17</v>
      </c>
      <c r="P183" s="56" t="s">
        <v>17</v>
      </c>
      <c r="Q183" s="56" t="s">
        <v>17</v>
      </c>
      <c r="R183" s="57" t="s">
        <v>110</v>
      </c>
      <c r="S183" s="58" t="s">
        <v>53</v>
      </c>
      <c r="T183" s="59">
        <f>2700-593.9</f>
        <v>2106.1</v>
      </c>
      <c r="U183" s="59">
        <f>2465.1-1132-246.5-62.4</f>
        <v>1024.1999999999998</v>
      </c>
      <c r="V183" s="59">
        <v>900</v>
      </c>
      <c r="W183" s="59">
        <f>252.2+1500.1-25.2-100</f>
        <v>1627.1</v>
      </c>
      <c r="X183" s="59">
        <f>252.2+1000</f>
        <v>1252.2</v>
      </c>
      <c r="Y183" s="59">
        <v>252.2</v>
      </c>
      <c r="Z183" s="60">
        <f t="shared" ref="Z183:Z188" si="16">T183+U183+V183+W183+X183+Y183</f>
        <v>7161.7999999999993</v>
      </c>
      <c r="AA183" s="58">
        <v>2020</v>
      </c>
    </row>
    <row r="184" spans="1:32" ht="30" x14ac:dyDescent="0.25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17" t="s">
        <v>111</v>
      </c>
      <c r="S184" s="15" t="s">
        <v>22</v>
      </c>
      <c r="T184" s="8">
        <v>3238</v>
      </c>
      <c r="U184" s="8">
        <v>3553</v>
      </c>
      <c r="V184" s="8">
        <v>2077</v>
      </c>
      <c r="W184" s="8">
        <v>3958.6</v>
      </c>
      <c r="X184" s="8">
        <v>3929.1</v>
      </c>
      <c r="Y184" s="8">
        <v>3929.1</v>
      </c>
      <c r="Z184" s="5">
        <f t="shared" si="16"/>
        <v>20684.8</v>
      </c>
      <c r="AA184" s="15">
        <v>2020</v>
      </c>
    </row>
    <row r="185" spans="1:32" ht="30" x14ac:dyDescent="0.2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17" t="s">
        <v>112</v>
      </c>
      <c r="S185" s="15" t="s">
        <v>49</v>
      </c>
      <c r="T185" s="21">
        <v>6</v>
      </c>
      <c r="U185" s="21">
        <v>4</v>
      </c>
      <c r="V185" s="21"/>
      <c r="W185" s="94"/>
      <c r="X185" s="21"/>
      <c r="Y185" s="21"/>
      <c r="Z185" s="6">
        <f t="shared" si="16"/>
        <v>10</v>
      </c>
      <c r="AA185" s="15">
        <v>2016</v>
      </c>
    </row>
    <row r="186" spans="1:32" ht="45" x14ac:dyDescent="0.25">
      <c r="A186" s="56" t="s">
        <v>17</v>
      </c>
      <c r="B186" s="56" t="s">
        <v>17</v>
      </c>
      <c r="C186" s="56" t="s">
        <v>27</v>
      </c>
      <c r="D186" s="56" t="s">
        <v>17</v>
      </c>
      <c r="E186" s="56" t="s">
        <v>27</v>
      </c>
      <c r="F186" s="56" t="s">
        <v>17</v>
      </c>
      <c r="G186" s="56" t="s">
        <v>26</v>
      </c>
      <c r="H186" s="56" t="s">
        <v>17</v>
      </c>
      <c r="I186" s="56" t="s">
        <v>25</v>
      </c>
      <c r="J186" s="56" t="s">
        <v>18</v>
      </c>
      <c r="K186" s="56" t="s">
        <v>17</v>
      </c>
      <c r="L186" s="56" t="s">
        <v>28</v>
      </c>
      <c r="M186" s="56" t="s">
        <v>17</v>
      </c>
      <c r="N186" s="56" t="s">
        <v>17</v>
      </c>
      <c r="O186" s="56" t="s">
        <v>17</v>
      </c>
      <c r="P186" s="56" t="s">
        <v>17</v>
      </c>
      <c r="Q186" s="56" t="s">
        <v>17</v>
      </c>
      <c r="R186" s="57" t="s">
        <v>110</v>
      </c>
      <c r="S186" s="58" t="s">
        <v>53</v>
      </c>
      <c r="T186" s="59">
        <f>813-490</f>
        <v>323</v>
      </c>
      <c r="U186" s="59">
        <f>742.3-200-100-176.9</f>
        <v>265.39999999999998</v>
      </c>
      <c r="V186" s="59">
        <f>500-24.8-343</f>
        <v>132.19999999999999</v>
      </c>
      <c r="W186" s="59">
        <f>150+1060.1-15-13.5</f>
        <v>1181.5999999999999</v>
      </c>
      <c r="X186" s="59">
        <f>150+1035.4</f>
        <v>1185.4000000000001</v>
      </c>
      <c r="Y186" s="59">
        <v>150</v>
      </c>
      <c r="Z186" s="60">
        <f t="shared" si="16"/>
        <v>3237.6</v>
      </c>
      <c r="AA186" s="58">
        <v>2020</v>
      </c>
      <c r="AB186" s="74"/>
    </row>
    <row r="187" spans="1:32" ht="30" x14ac:dyDescent="0.25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17" t="s">
        <v>113</v>
      </c>
      <c r="S187" s="15" t="s">
        <v>22</v>
      </c>
      <c r="T187" s="8">
        <f>1000+2400</f>
        <v>3400</v>
      </c>
      <c r="U187" s="8">
        <f>913-708</f>
        <v>205</v>
      </c>
      <c r="V187" s="8">
        <v>602</v>
      </c>
      <c r="W187" s="8">
        <v>609</v>
      </c>
      <c r="X187" s="8">
        <v>867.4</v>
      </c>
      <c r="Y187" s="8">
        <v>867.4</v>
      </c>
      <c r="Z187" s="5">
        <f t="shared" si="16"/>
        <v>6550.7999999999993</v>
      </c>
      <c r="AA187" s="15">
        <v>2020</v>
      </c>
    </row>
    <row r="188" spans="1:32" ht="30" x14ac:dyDescent="0.25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17" t="s">
        <v>114</v>
      </c>
      <c r="S188" s="15" t="s">
        <v>6</v>
      </c>
      <c r="T188" s="8"/>
      <c r="U188" s="8">
        <f>365+498</f>
        <v>863</v>
      </c>
      <c r="V188" s="8">
        <v>125</v>
      </c>
      <c r="W188" s="8">
        <v>200</v>
      </c>
      <c r="X188" s="8">
        <v>347</v>
      </c>
      <c r="Y188" s="8">
        <v>347</v>
      </c>
      <c r="Z188" s="5">
        <f t="shared" si="16"/>
        <v>1882</v>
      </c>
      <c r="AA188" s="15">
        <v>2020</v>
      </c>
    </row>
    <row r="189" spans="1:32" ht="30" x14ac:dyDescent="0.25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17" t="s">
        <v>235</v>
      </c>
      <c r="S189" s="15" t="s">
        <v>49</v>
      </c>
      <c r="T189" s="8"/>
      <c r="U189" s="8"/>
      <c r="V189" s="8"/>
      <c r="W189" s="21">
        <v>20</v>
      </c>
      <c r="X189" s="21"/>
      <c r="Y189" s="21"/>
      <c r="Z189" s="6">
        <f>W189</f>
        <v>20</v>
      </c>
      <c r="AA189" s="15">
        <v>2018</v>
      </c>
    </row>
    <row r="190" spans="1:32" ht="45" x14ac:dyDescent="0.25">
      <c r="A190" s="56" t="s">
        <v>17</v>
      </c>
      <c r="B190" s="56" t="s">
        <v>17</v>
      </c>
      <c r="C190" s="56" t="s">
        <v>24</v>
      </c>
      <c r="D190" s="56" t="s">
        <v>17</v>
      </c>
      <c r="E190" s="56" t="s">
        <v>27</v>
      </c>
      <c r="F190" s="56" t="s">
        <v>17</v>
      </c>
      <c r="G190" s="56" t="s">
        <v>26</v>
      </c>
      <c r="H190" s="56" t="s">
        <v>17</v>
      </c>
      <c r="I190" s="56" t="s">
        <v>25</v>
      </c>
      <c r="J190" s="56" t="s">
        <v>18</v>
      </c>
      <c r="K190" s="56" t="s">
        <v>17</v>
      </c>
      <c r="L190" s="56" t="s">
        <v>28</v>
      </c>
      <c r="M190" s="56" t="s">
        <v>17</v>
      </c>
      <c r="N190" s="56" t="s">
        <v>17</v>
      </c>
      <c r="O190" s="56" t="s">
        <v>17</v>
      </c>
      <c r="P190" s="56" t="s">
        <v>17</v>
      </c>
      <c r="Q190" s="56" t="s">
        <v>17</v>
      </c>
      <c r="R190" s="57" t="s">
        <v>110</v>
      </c>
      <c r="S190" s="58" t="s">
        <v>53</v>
      </c>
      <c r="T190" s="59">
        <v>1094.2</v>
      </c>
      <c r="U190" s="59">
        <f>999-129.2-441.6</f>
        <v>428.19999999999993</v>
      </c>
      <c r="V190" s="59">
        <f>700-69-0.7</f>
        <v>630.29999999999995</v>
      </c>
      <c r="W190" s="59">
        <f>200+719.9-20-3.6</f>
        <v>896.3</v>
      </c>
      <c r="X190" s="59">
        <f>200+1100</f>
        <v>1300</v>
      </c>
      <c r="Y190" s="59">
        <v>200</v>
      </c>
      <c r="Z190" s="60">
        <f>T190+U190+V190+W190+X190+Y190</f>
        <v>4549</v>
      </c>
      <c r="AA190" s="58">
        <v>2020</v>
      </c>
    </row>
    <row r="191" spans="1:32" ht="30" x14ac:dyDescent="0.25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17" t="s">
        <v>236</v>
      </c>
      <c r="S191" s="15" t="s">
        <v>22</v>
      </c>
      <c r="T191" s="8">
        <f>1944-909</f>
        <v>1035</v>
      </c>
      <c r="U191" s="8">
        <v>1000</v>
      </c>
      <c r="V191" s="8">
        <v>1622.5</v>
      </c>
      <c r="W191" s="8">
        <v>1200</v>
      </c>
      <c r="X191" s="8">
        <v>1686</v>
      </c>
      <c r="Y191" s="8">
        <v>1686</v>
      </c>
      <c r="Z191" s="5">
        <f>T191+U191+V191+W191+X191+Y191</f>
        <v>8229.5</v>
      </c>
      <c r="AA191" s="15">
        <v>2020</v>
      </c>
    </row>
    <row r="192" spans="1:32" ht="30" x14ac:dyDescent="0.25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17" t="s">
        <v>237</v>
      </c>
      <c r="S192" s="15" t="s">
        <v>22</v>
      </c>
      <c r="T192" s="8">
        <v>250</v>
      </c>
      <c r="U192" s="8">
        <v>280</v>
      </c>
      <c r="V192" s="8">
        <v>350</v>
      </c>
      <c r="W192" s="8">
        <v>400</v>
      </c>
      <c r="X192" s="8">
        <v>270</v>
      </c>
      <c r="Y192" s="8">
        <v>270</v>
      </c>
      <c r="Z192" s="5">
        <f>T192+U192+V192+W192+X192+Y192</f>
        <v>1820</v>
      </c>
      <c r="AA192" s="15">
        <v>2020</v>
      </c>
    </row>
    <row r="193" spans="1:32" ht="30" x14ac:dyDescent="0.25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17" t="s">
        <v>238</v>
      </c>
      <c r="S193" s="15" t="s">
        <v>49</v>
      </c>
      <c r="T193" s="8"/>
      <c r="U193" s="8"/>
      <c r="V193" s="8"/>
      <c r="W193" s="21">
        <v>7</v>
      </c>
      <c r="X193" s="21"/>
      <c r="Y193" s="21"/>
      <c r="Z193" s="6">
        <f>W193</f>
        <v>7</v>
      </c>
      <c r="AA193" s="15">
        <v>2018</v>
      </c>
    </row>
    <row r="194" spans="1:32" ht="45" x14ac:dyDescent="0.25">
      <c r="A194" s="56" t="s">
        <v>17</v>
      </c>
      <c r="B194" s="56" t="s">
        <v>18</v>
      </c>
      <c r="C194" s="56" t="s">
        <v>19</v>
      </c>
      <c r="D194" s="56" t="s">
        <v>17</v>
      </c>
      <c r="E194" s="56" t="s">
        <v>27</v>
      </c>
      <c r="F194" s="56" t="s">
        <v>17</v>
      </c>
      <c r="G194" s="56" t="s">
        <v>26</v>
      </c>
      <c r="H194" s="56" t="s">
        <v>17</v>
      </c>
      <c r="I194" s="56" t="s">
        <v>25</v>
      </c>
      <c r="J194" s="56" t="s">
        <v>18</v>
      </c>
      <c r="K194" s="56" t="s">
        <v>17</v>
      </c>
      <c r="L194" s="56" t="s">
        <v>28</v>
      </c>
      <c r="M194" s="56" t="s">
        <v>17</v>
      </c>
      <c r="N194" s="56" t="s">
        <v>17</v>
      </c>
      <c r="O194" s="56" t="s">
        <v>17</v>
      </c>
      <c r="P194" s="56" t="s">
        <v>17</v>
      </c>
      <c r="Q194" s="56" t="s">
        <v>17</v>
      </c>
      <c r="R194" s="57" t="s">
        <v>110</v>
      </c>
      <c r="S194" s="58" t="s">
        <v>53</v>
      </c>
      <c r="T194" s="59">
        <f>30482.9-20300-474-264</f>
        <v>9444.9000000000015</v>
      </c>
      <c r="U194" s="59">
        <f>9173.4+420.3+1284.7+993.1-41.7</f>
        <v>11829.8</v>
      </c>
      <c r="V194" s="59">
        <f>19658.1-40+759.9+1400-1400+1400</f>
        <v>21778</v>
      </c>
      <c r="W194" s="59">
        <f>23488.8-3300+75</f>
        <v>20263.8</v>
      </c>
      <c r="X194" s="59">
        <f>21794.4+45</f>
        <v>21839.4</v>
      </c>
      <c r="Y194" s="59">
        <v>21794.400000000001</v>
      </c>
      <c r="Z194" s="60">
        <f>T194+U194+V194+W194+X194+Y194</f>
        <v>106950.29999999999</v>
      </c>
      <c r="AA194" s="58">
        <v>2020</v>
      </c>
    </row>
    <row r="195" spans="1:32" s="1" customFormat="1" ht="45" x14ac:dyDescent="0.2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17" t="s">
        <v>239</v>
      </c>
      <c r="S195" s="15" t="s">
        <v>69</v>
      </c>
      <c r="T195" s="8">
        <v>1689.3</v>
      </c>
      <c r="U195" s="8">
        <v>2883.7</v>
      </c>
      <c r="V195" s="8">
        <v>2987.6</v>
      </c>
      <c r="W195" s="8">
        <v>2987.6</v>
      </c>
      <c r="X195" s="8">
        <v>2676.4</v>
      </c>
      <c r="Y195" s="8">
        <v>2676.4</v>
      </c>
      <c r="Z195" s="5">
        <f>(T195+U195+V195+W195+X195+Y195)</f>
        <v>15901</v>
      </c>
      <c r="AA195" s="15">
        <v>2020</v>
      </c>
      <c r="AB195" s="41"/>
      <c r="AC195" s="41"/>
      <c r="AD195" s="41"/>
    </row>
    <row r="196" spans="1:32" ht="45" x14ac:dyDescent="0.25">
      <c r="A196" s="56" t="s">
        <v>17</v>
      </c>
      <c r="B196" s="56" t="s">
        <v>18</v>
      </c>
      <c r="C196" s="56" t="s">
        <v>19</v>
      </c>
      <c r="D196" s="56" t="s">
        <v>17</v>
      </c>
      <c r="E196" s="56" t="s">
        <v>27</v>
      </c>
      <c r="F196" s="56" t="s">
        <v>17</v>
      </c>
      <c r="G196" s="56" t="s">
        <v>26</v>
      </c>
      <c r="H196" s="56" t="s">
        <v>17</v>
      </c>
      <c r="I196" s="56" t="s">
        <v>25</v>
      </c>
      <c r="J196" s="56" t="s">
        <v>18</v>
      </c>
      <c r="K196" s="56" t="s">
        <v>17</v>
      </c>
      <c r="L196" s="56" t="s">
        <v>28</v>
      </c>
      <c r="M196" s="56" t="s">
        <v>17</v>
      </c>
      <c r="N196" s="56" t="s">
        <v>17</v>
      </c>
      <c r="O196" s="56" t="s">
        <v>17</v>
      </c>
      <c r="P196" s="56" t="s">
        <v>17</v>
      </c>
      <c r="Q196" s="56" t="s">
        <v>17</v>
      </c>
      <c r="R196" s="57" t="s">
        <v>115</v>
      </c>
      <c r="S196" s="58" t="s">
        <v>53</v>
      </c>
      <c r="T196" s="60">
        <v>919</v>
      </c>
      <c r="U196" s="60">
        <f>1250+185-125</f>
        <v>1310</v>
      </c>
      <c r="V196" s="60">
        <f>1000+40+20+100+200+100</f>
        <v>1460</v>
      </c>
      <c r="W196" s="60">
        <f>800-80</f>
        <v>720</v>
      </c>
      <c r="X196" s="60">
        <v>499.8</v>
      </c>
      <c r="Y196" s="60">
        <v>500</v>
      </c>
      <c r="Z196" s="60">
        <f t="shared" ref="Z196:Z207" si="17">T196+U196+V196+W196+X196+Y196</f>
        <v>5408.8</v>
      </c>
      <c r="AA196" s="58">
        <v>2020</v>
      </c>
    </row>
    <row r="197" spans="1:32" s="22" customFormat="1" ht="30" x14ac:dyDescent="0.25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17" t="s">
        <v>116</v>
      </c>
      <c r="S197" s="15" t="s">
        <v>49</v>
      </c>
      <c r="T197" s="18">
        <v>70</v>
      </c>
      <c r="U197" s="18">
        <v>75</v>
      </c>
      <c r="V197" s="18">
        <v>85</v>
      </c>
      <c r="W197" s="18">
        <v>13</v>
      </c>
      <c r="X197" s="18">
        <v>15</v>
      </c>
      <c r="Y197" s="18">
        <v>15</v>
      </c>
      <c r="Z197" s="6">
        <f t="shared" si="17"/>
        <v>273</v>
      </c>
      <c r="AA197" s="15">
        <v>2020</v>
      </c>
      <c r="AB197" s="41"/>
      <c r="AC197" s="41"/>
      <c r="AD197" s="41"/>
      <c r="AE197" s="1"/>
      <c r="AF197" s="1"/>
    </row>
    <row r="198" spans="1:32" s="22" customFormat="1" ht="30" x14ac:dyDescent="0.25">
      <c r="A198" s="56"/>
      <c r="B198" s="56"/>
      <c r="C198" s="56"/>
      <c r="D198" s="56" t="s">
        <v>17</v>
      </c>
      <c r="E198" s="56" t="s">
        <v>27</v>
      </c>
      <c r="F198" s="56" t="s">
        <v>17</v>
      </c>
      <c r="G198" s="56" t="s">
        <v>26</v>
      </c>
      <c r="H198" s="56" t="s">
        <v>17</v>
      </c>
      <c r="I198" s="56" t="s">
        <v>25</v>
      </c>
      <c r="J198" s="56" t="s">
        <v>18</v>
      </c>
      <c r="K198" s="56" t="s">
        <v>17</v>
      </c>
      <c r="L198" s="56" t="s">
        <v>28</v>
      </c>
      <c r="M198" s="56" t="s">
        <v>17</v>
      </c>
      <c r="N198" s="56" t="s">
        <v>17</v>
      </c>
      <c r="O198" s="56" t="s">
        <v>17</v>
      </c>
      <c r="P198" s="56" t="s">
        <v>17</v>
      </c>
      <c r="Q198" s="56" t="s">
        <v>17</v>
      </c>
      <c r="R198" s="57" t="s">
        <v>171</v>
      </c>
      <c r="S198" s="58" t="s">
        <v>53</v>
      </c>
      <c r="T198" s="59"/>
      <c r="U198" s="60">
        <f>U200</f>
        <v>7566.6</v>
      </c>
      <c r="V198" s="60">
        <f>V200+V201</f>
        <v>19246.400000000001</v>
      </c>
      <c r="W198" s="96"/>
      <c r="X198" s="60">
        <f>X200+X201</f>
        <v>376.1</v>
      </c>
      <c r="Y198" s="60">
        <f>Y200+Y201</f>
        <v>446.4</v>
      </c>
      <c r="Z198" s="60">
        <f t="shared" si="17"/>
        <v>27635.5</v>
      </c>
      <c r="AA198" s="58">
        <v>2020</v>
      </c>
      <c r="AB198" s="41"/>
      <c r="AC198" s="41"/>
      <c r="AD198" s="41"/>
      <c r="AE198" s="1"/>
      <c r="AF198" s="1"/>
    </row>
    <row r="199" spans="1:32" s="1" customFormat="1" ht="45" x14ac:dyDescent="0.2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17" t="s">
        <v>211</v>
      </c>
      <c r="S199" s="15" t="s">
        <v>48</v>
      </c>
      <c r="T199" s="18"/>
      <c r="U199" s="18">
        <v>47</v>
      </c>
      <c r="V199" s="18">
        <f>V205+V206</f>
        <v>136</v>
      </c>
      <c r="W199" s="99"/>
      <c r="X199" s="18">
        <f>X205+X206</f>
        <v>10</v>
      </c>
      <c r="Y199" s="18">
        <f>Y205+Y206</f>
        <v>12</v>
      </c>
      <c r="Z199" s="6">
        <f t="shared" si="17"/>
        <v>205</v>
      </c>
      <c r="AA199" s="15">
        <v>2020</v>
      </c>
      <c r="AB199" s="41"/>
      <c r="AC199" s="41"/>
      <c r="AD199" s="41"/>
    </row>
    <row r="200" spans="1:32" s="22" customFormat="1" ht="30" x14ac:dyDescent="0.25">
      <c r="A200" s="56" t="s">
        <v>17</v>
      </c>
      <c r="B200" s="56" t="s">
        <v>17</v>
      </c>
      <c r="C200" s="56" t="s">
        <v>33</v>
      </c>
      <c r="D200" s="56" t="s">
        <v>17</v>
      </c>
      <c r="E200" s="56" t="s">
        <v>27</v>
      </c>
      <c r="F200" s="56" t="s">
        <v>17</v>
      </c>
      <c r="G200" s="56" t="s">
        <v>26</v>
      </c>
      <c r="H200" s="56" t="s">
        <v>17</v>
      </c>
      <c r="I200" s="56" t="s">
        <v>25</v>
      </c>
      <c r="J200" s="56" t="s">
        <v>18</v>
      </c>
      <c r="K200" s="56" t="s">
        <v>17</v>
      </c>
      <c r="L200" s="56" t="s">
        <v>28</v>
      </c>
      <c r="M200" s="56" t="s">
        <v>17</v>
      </c>
      <c r="N200" s="56" t="s">
        <v>17</v>
      </c>
      <c r="O200" s="56" t="s">
        <v>17</v>
      </c>
      <c r="P200" s="56" t="s">
        <v>17</v>
      </c>
      <c r="Q200" s="56" t="s">
        <v>17</v>
      </c>
      <c r="R200" s="57" t="s">
        <v>171</v>
      </c>
      <c r="S200" s="58" t="s">
        <v>53</v>
      </c>
      <c r="T200" s="59"/>
      <c r="U200" s="60">
        <f>9884-2300-17.4</f>
        <v>7566.6</v>
      </c>
      <c r="V200" s="60"/>
      <c r="W200" s="97"/>
      <c r="X200" s="59"/>
      <c r="Y200" s="59"/>
      <c r="Z200" s="60">
        <f t="shared" si="17"/>
        <v>7566.6</v>
      </c>
      <c r="AA200" s="58">
        <v>2016</v>
      </c>
      <c r="AB200" s="41"/>
      <c r="AC200" s="41"/>
      <c r="AD200" s="41"/>
      <c r="AE200" s="1"/>
      <c r="AF200" s="1"/>
    </row>
    <row r="201" spans="1:32" s="22" customFormat="1" ht="30" x14ac:dyDescent="0.25">
      <c r="A201" s="56" t="s">
        <v>17</v>
      </c>
      <c r="B201" s="56" t="s">
        <v>18</v>
      </c>
      <c r="C201" s="56" t="s">
        <v>19</v>
      </c>
      <c r="D201" s="56" t="s">
        <v>17</v>
      </c>
      <c r="E201" s="56" t="s">
        <v>27</v>
      </c>
      <c r="F201" s="56" t="s">
        <v>17</v>
      </c>
      <c r="G201" s="56" t="s">
        <v>26</v>
      </c>
      <c r="H201" s="56" t="s">
        <v>17</v>
      </c>
      <c r="I201" s="56" t="s">
        <v>25</v>
      </c>
      <c r="J201" s="56" t="s">
        <v>18</v>
      </c>
      <c r="K201" s="56" t="s">
        <v>17</v>
      </c>
      <c r="L201" s="56" t="s">
        <v>28</v>
      </c>
      <c r="M201" s="56" t="s">
        <v>17</v>
      </c>
      <c r="N201" s="56" t="s">
        <v>17</v>
      </c>
      <c r="O201" s="56" t="s">
        <v>17</v>
      </c>
      <c r="P201" s="56" t="s">
        <v>17</v>
      </c>
      <c r="Q201" s="56" t="s">
        <v>17</v>
      </c>
      <c r="R201" s="57" t="s">
        <v>171</v>
      </c>
      <c r="S201" s="58" t="s">
        <v>53</v>
      </c>
      <c r="T201" s="59"/>
      <c r="U201" s="60"/>
      <c r="V201" s="60">
        <f>V202+V203+V204</f>
        <v>19246.400000000001</v>
      </c>
      <c r="W201" s="96"/>
      <c r="X201" s="60">
        <f>X202</f>
        <v>376.1</v>
      </c>
      <c r="Y201" s="60">
        <f>Y202</f>
        <v>446.4</v>
      </c>
      <c r="Z201" s="60">
        <f t="shared" si="17"/>
        <v>20068.900000000001</v>
      </c>
      <c r="AA201" s="58">
        <v>2020</v>
      </c>
      <c r="AB201" s="41"/>
      <c r="AC201" s="41"/>
      <c r="AD201" s="41"/>
      <c r="AE201" s="1"/>
      <c r="AF201" s="1"/>
    </row>
    <row r="202" spans="1:32" s="22" customFormat="1" ht="30" x14ac:dyDescent="0.25">
      <c r="A202" s="56" t="s">
        <v>17</v>
      </c>
      <c r="B202" s="56" t="s">
        <v>18</v>
      </c>
      <c r="C202" s="56" t="s">
        <v>19</v>
      </c>
      <c r="D202" s="56" t="s">
        <v>17</v>
      </c>
      <c r="E202" s="56" t="s">
        <v>27</v>
      </c>
      <c r="F202" s="56" t="s">
        <v>17</v>
      </c>
      <c r="G202" s="56" t="s">
        <v>26</v>
      </c>
      <c r="H202" s="56" t="s">
        <v>17</v>
      </c>
      <c r="I202" s="56" t="s">
        <v>25</v>
      </c>
      <c r="J202" s="56" t="s">
        <v>18</v>
      </c>
      <c r="K202" s="56" t="s">
        <v>17</v>
      </c>
      <c r="L202" s="56" t="s">
        <v>28</v>
      </c>
      <c r="M202" s="56" t="s">
        <v>17</v>
      </c>
      <c r="N202" s="56" t="s">
        <v>17</v>
      </c>
      <c r="O202" s="56" t="s">
        <v>17</v>
      </c>
      <c r="P202" s="56" t="s">
        <v>17</v>
      </c>
      <c r="Q202" s="56" t="s">
        <v>17</v>
      </c>
      <c r="R202" s="57" t="s">
        <v>171</v>
      </c>
      <c r="S202" s="58" t="s">
        <v>53</v>
      </c>
      <c r="T202" s="59"/>
      <c r="U202" s="60"/>
      <c r="V202" s="59">
        <f>2613.8+1977+73.6</f>
        <v>4664.4000000000005</v>
      </c>
      <c r="W202" s="97"/>
      <c r="X202" s="59">
        <v>376.1</v>
      </c>
      <c r="Y202" s="59">
        <v>446.4</v>
      </c>
      <c r="Z202" s="60">
        <f t="shared" si="17"/>
        <v>5486.9000000000005</v>
      </c>
      <c r="AA202" s="58">
        <v>2020</v>
      </c>
      <c r="AB202" s="41"/>
      <c r="AC202" s="41"/>
      <c r="AD202" s="41"/>
      <c r="AE202" s="1"/>
      <c r="AF202" s="1"/>
    </row>
    <row r="203" spans="1:32" s="22" customFormat="1" ht="30" x14ac:dyDescent="0.25">
      <c r="A203" s="56" t="s">
        <v>17</v>
      </c>
      <c r="B203" s="56" t="s">
        <v>18</v>
      </c>
      <c r="C203" s="56" t="s">
        <v>19</v>
      </c>
      <c r="D203" s="56" t="s">
        <v>17</v>
      </c>
      <c r="E203" s="56" t="s">
        <v>27</v>
      </c>
      <c r="F203" s="56" t="s">
        <v>17</v>
      </c>
      <c r="G203" s="56" t="s">
        <v>26</v>
      </c>
      <c r="H203" s="56" t="s">
        <v>17</v>
      </c>
      <c r="I203" s="56" t="s">
        <v>25</v>
      </c>
      <c r="J203" s="56" t="s">
        <v>18</v>
      </c>
      <c r="K203" s="56" t="s">
        <v>17</v>
      </c>
      <c r="L203" s="56" t="s">
        <v>28</v>
      </c>
      <c r="M203" s="56" t="s">
        <v>161</v>
      </c>
      <c r="N203" s="56" t="s">
        <v>17</v>
      </c>
      <c r="O203" s="56" t="s">
        <v>33</v>
      </c>
      <c r="P203" s="56" t="s">
        <v>18</v>
      </c>
      <c r="Q203" s="56" t="s">
        <v>184</v>
      </c>
      <c r="R203" s="57" t="s">
        <v>171</v>
      </c>
      <c r="S203" s="58" t="s">
        <v>53</v>
      </c>
      <c r="T203" s="59"/>
      <c r="U203" s="60"/>
      <c r="V203" s="59">
        <v>1458.2</v>
      </c>
      <c r="W203" s="97"/>
      <c r="X203" s="59"/>
      <c r="Y203" s="59"/>
      <c r="Z203" s="60">
        <f t="shared" si="17"/>
        <v>1458.2</v>
      </c>
      <c r="AA203" s="58">
        <v>2017</v>
      </c>
      <c r="AB203" s="41"/>
      <c r="AC203" s="41"/>
      <c r="AD203" s="41"/>
      <c r="AE203" s="1"/>
      <c r="AF203" s="1"/>
    </row>
    <row r="204" spans="1:32" s="22" customFormat="1" ht="30" x14ac:dyDescent="0.25">
      <c r="A204" s="56" t="s">
        <v>17</v>
      </c>
      <c r="B204" s="56" t="s">
        <v>18</v>
      </c>
      <c r="C204" s="56" t="s">
        <v>19</v>
      </c>
      <c r="D204" s="56" t="s">
        <v>17</v>
      </c>
      <c r="E204" s="56" t="s">
        <v>27</v>
      </c>
      <c r="F204" s="56" t="s">
        <v>17</v>
      </c>
      <c r="G204" s="56" t="s">
        <v>26</v>
      </c>
      <c r="H204" s="56" t="s">
        <v>17</v>
      </c>
      <c r="I204" s="56" t="s">
        <v>25</v>
      </c>
      <c r="J204" s="56" t="s">
        <v>18</v>
      </c>
      <c r="K204" s="56" t="s">
        <v>17</v>
      </c>
      <c r="L204" s="56" t="s">
        <v>28</v>
      </c>
      <c r="M204" s="56" t="s">
        <v>18</v>
      </c>
      <c r="N204" s="56" t="s">
        <v>17</v>
      </c>
      <c r="O204" s="56" t="s">
        <v>33</v>
      </c>
      <c r="P204" s="56" t="s">
        <v>18</v>
      </c>
      <c r="Q204" s="56" t="s">
        <v>187</v>
      </c>
      <c r="R204" s="57" t="s">
        <v>171</v>
      </c>
      <c r="S204" s="58" t="s">
        <v>53</v>
      </c>
      <c r="T204" s="59"/>
      <c r="U204" s="60"/>
      <c r="V204" s="59">
        <v>13123.8</v>
      </c>
      <c r="W204" s="97"/>
      <c r="X204" s="59"/>
      <c r="Y204" s="59"/>
      <c r="Z204" s="60">
        <f t="shared" si="17"/>
        <v>13123.8</v>
      </c>
      <c r="AA204" s="58">
        <v>2017</v>
      </c>
      <c r="AB204" s="41"/>
      <c r="AC204" s="41"/>
      <c r="AD204" s="41"/>
      <c r="AE204" s="1"/>
      <c r="AF204" s="1"/>
    </row>
    <row r="205" spans="1:32" s="1" customFormat="1" ht="30" x14ac:dyDescent="0.2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17" t="s">
        <v>214</v>
      </c>
      <c r="S205" s="15" t="s">
        <v>48</v>
      </c>
      <c r="T205" s="18"/>
      <c r="U205" s="18">
        <v>47</v>
      </c>
      <c r="V205" s="18">
        <f>9+87</f>
        <v>96</v>
      </c>
      <c r="W205" s="99"/>
      <c r="X205" s="18">
        <v>10</v>
      </c>
      <c r="Y205" s="18">
        <v>12</v>
      </c>
      <c r="Z205" s="6">
        <f t="shared" si="17"/>
        <v>165</v>
      </c>
      <c r="AA205" s="15">
        <v>2020</v>
      </c>
      <c r="AB205" s="41"/>
      <c r="AC205" s="41"/>
      <c r="AD205" s="41"/>
    </row>
    <row r="206" spans="1:32" s="1" customFormat="1" ht="30" x14ac:dyDescent="0.25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17" t="s">
        <v>215</v>
      </c>
      <c r="S206" s="15" t="s">
        <v>48</v>
      </c>
      <c r="T206" s="18"/>
      <c r="U206" s="18"/>
      <c r="V206" s="18">
        <v>40</v>
      </c>
      <c r="W206" s="99"/>
      <c r="X206" s="18"/>
      <c r="Y206" s="18"/>
      <c r="Z206" s="6">
        <f t="shared" si="17"/>
        <v>40</v>
      </c>
      <c r="AA206" s="15">
        <v>2017</v>
      </c>
      <c r="AB206" s="41"/>
      <c r="AC206" s="41"/>
      <c r="AD206" s="41"/>
    </row>
    <row r="207" spans="1:32" s="1" customFormat="1" ht="75" x14ac:dyDescent="0.25">
      <c r="A207" s="56" t="s">
        <v>17</v>
      </c>
      <c r="B207" s="56" t="s">
        <v>18</v>
      </c>
      <c r="C207" s="56" t="s">
        <v>19</v>
      </c>
      <c r="D207" s="56" t="s">
        <v>17</v>
      </c>
      <c r="E207" s="56" t="s">
        <v>27</v>
      </c>
      <c r="F207" s="56" t="s">
        <v>17</v>
      </c>
      <c r="G207" s="56" t="s">
        <v>26</v>
      </c>
      <c r="H207" s="56" t="s">
        <v>17</v>
      </c>
      <c r="I207" s="56" t="s">
        <v>25</v>
      </c>
      <c r="J207" s="56" t="s">
        <v>18</v>
      </c>
      <c r="K207" s="56" t="s">
        <v>17</v>
      </c>
      <c r="L207" s="56" t="s">
        <v>28</v>
      </c>
      <c r="M207" s="56" t="s">
        <v>17</v>
      </c>
      <c r="N207" s="56" t="s">
        <v>17</v>
      </c>
      <c r="O207" s="56" t="s">
        <v>17</v>
      </c>
      <c r="P207" s="56" t="s">
        <v>17</v>
      </c>
      <c r="Q207" s="56" t="s">
        <v>17</v>
      </c>
      <c r="R207" s="57" t="s">
        <v>182</v>
      </c>
      <c r="S207" s="58" t="s">
        <v>53</v>
      </c>
      <c r="T207" s="59"/>
      <c r="U207" s="60">
        <v>76158.5</v>
      </c>
      <c r="V207" s="60"/>
      <c r="W207" s="97"/>
      <c r="X207" s="59"/>
      <c r="Y207" s="59"/>
      <c r="Z207" s="60">
        <f t="shared" si="17"/>
        <v>76158.5</v>
      </c>
      <c r="AA207" s="58">
        <v>2016</v>
      </c>
      <c r="AB207" s="41"/>
      <c r="AC207" s="41"/>
      <c r="AD207" s="41"/>
    </row>
    <row r="208" spans="1:32" s="1" customFormat="1" ht="30" x14ac:dyDescent="0.25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17" t="s">
        <v>127</v>
      </c>
      <c r="S208" s="15" t="s">
        <v>4</v>
      </c>
      <c r="T208" s="21"/>
      <c r="U208" s="21">
        <v>100</v>
      </c>
      <c r="V208" s="21"/>
      <c r="W208" s="94"/>
      <c r="X208" s="21"/>
      <c r="Y208" s="21"/>
      <c r="Z208" s="6">
        <v>100</v>
      </c>
      <c r="AA208" s="15">
        <v>2016</v>
      </c>
      <c r="AB208" s="41"/>
      <c r="AC208" s="41"/>
      <c r="AD208" s="41"/>
    </row>
    <row r="209" spans="1:32" s="22" customFormat="1" ht="45" x14ac:dyDescent="0.25">
      <c r="A209" s="56" t="s">
        <v>17</v>
      </c>
      <c r="B209" s="56" t="s">
        <v>18</v>
      </c>
      <c r="C209" s="56" t="s">
        <v>19</v>
      </c>
      <c r="D209" s="56" t="s">
        <v>17</v>
      </c>
      <c r="E209" s="56" t="s">
        <v>27</v>
      </c>
      <c r="F209" s="56" t="s">
        <v>17</v>
      </c>
      <c r="G209" s="56" t="s">
        <v>26</v>
      </c>
      <c r="H209" s="56" t="s">
        <v>17</v>
      </c>
      <c r="I209" s="56" t="s">
        <v>25</v>
      </c>
      <c r="J209" s="56" t="s">
        <v>18</v>
      </c>
      <c r="K209" s="56" t="s">
        <v>17</v>
      </c>
      <c r="L209" s="56" t="s">
        <v>28</v>
      </c>
      <c r="M209" s="56" t="s">
        <v>18</v>
      </c>
      <c r="N209" s="56" t="s">
        <v>17</v>
      </c>
      <c r="O209" s="56" t="s">
        <v>33</v>
      </c>
      <c r="P209" s="56" t="s">
        <v>18</v>
      </c>
      <c r="Q209" s="56" t="s">
        <v>187</v>
      </c>
      <c r="R209" s="57" t="s">
        <v>224</v>
      </c>
      <c r="S209" s="58" t="s">
        <v>53</v>
      </c>
      <c r="T209" s="59"/>
      <c r="U209" s="60"/>
      <c r="V209" s="60">
        <f>V210</f>
        <v>43090.8</v>
      </c>
      <c r="W209" s="60">
        <f>W211+W212</f>
        <v>38303</v>
      </c>
      <c r="X209" s="60"/>
      <c r="Y209" s="60">
        <f>Y211+Y212</f>
        <v>100</v>
      </c>
      <c r="Z209" s="60">
        <f t="shared" ref="Z209:Z217" si="18">T209+U209+V209+W209+X209+Y209</f>
        <v>81493.8</v>
      </c>
      <c r="AA209" s="58">
        <v>2020</v>
      </c>
      <c r="AB209" s="41"/>
      <c r="AC209" s="41"/>
      <c r="AD209" s="41"/>
      <c r="AE209" s="1"/>
      <c r="AF209" s="1"/>
    </row>
    <row r="210" spans="1:32" s="22" customFormat="1" ht="45" x14ac:dyDescent="0.25">
      <c r="A210" s="56" t="s">
        <v>17</v>
      </c>
      <c r="B210" s="56" t="s">
        <v>18</v>
      </c>
      <c r="C210" s="56" t="s">
        <v>19</v>
      </c>
      <c r="D210" s="56" t="s">
        <v>17</v>
      </c>
      <c r="E210" s="56" t="s">
        <v>27</v>
      </c>
      <c r="F210" s="56" t="s">
        <v>17</v>
      </c>
      <c r="G210" s="56" t="s">
        <v>26</v>
      </c>
      <c r="H210" s="56" t="s">
        <v>17</v>
      </c>
      <c r="I210" s="56" t="s">
        <v>25</v>
      </c>
      <c r="J210" s="56" t="s">
        <v>18</v>
      </c>
      <c r="K210" s="56" t="s">
        <v>17</v>
      </c>
      <c r="L210" s="56" t="s">
        <v>28</v>
      </c>
      <c r="M210" s="56" t="s">
        <v>18</v>
      </c>
      <c r="N210" s="56" t="s">
        <v>17</v>
      </c>
      <c r="O210" s="56" t="s">
        <v>33</v>
      </c>
      <c r="P210" s="56" t="s">
        <v>18</v>
      </c>
      <c r="Q210" s="56" t="s">
        <v>187</v>
      </c>
      <c r="R210" s="57" t="s">
        <v>224</v>
      </c>
      <c r="S210" s="58" t="s">
        <v>53</v>
      </c>
      <c r="T210" s="59"/>
      <c r="U210" s="60"/>
      <c r="V210" s="59">
        <v>43090.8</v>
      </c>
      <c r="W210" s="59"/>
      <c r="X210" s="59"/>
      <c r="Y210" s="59"/>
      <c r="Z210" s="60">
        <f t="shared" si="18"/>
        <v>43090.8</v>
      </c>
      <c r="AA210" s="58">
        <v>2017</v>
      </c>
      <c r="AB210" s="41"/>
      <c r="AC210" s="41"/>
      <c r="AD210" s="41"/>
      <c r="AE210" s="1"/>
      <c r="AF210" s="1"/>
    </row>
    <row r="211" spans="1:32" s="22" customFormat="1" ht="45" x14ac:dyDescent="0.25">
      <c r="A211" s="56" t="s">
        <v>17</v>
      </c>
      <c r="B211" s="56" t="s">
        <v>18</v>
      </c>
      <c r="C211" s="56" t="s">
        <v>19</v>
      </c>
      <c r="D211" s="56" t="s">
        <v>17</v>
      </c>
      <c r="E211" s="56" t="s">
        <v>27</v>
      </c>
      <c r="F211" s="56" t="s">
        <v>17</v>
      </c>
      <c r="G211" s="56" t="s">
        <v>26</v>
      </c>
      <c r="H211" s="56" t="s">
        <v>17</v>
      </c>
      <c r="I211" s="56" t="s">
        <v>25</v>
      </c>
      <c r="J211" s="56" t="s">
        <v>18</v>
      </c>
      <c r="K211" s="56" t="s">
        <v>17</v>
      </c>
      <c r="L211" s="56" t="s">
        <v>28</v>
      </c>
      <c r="M211" s="56" t="s">
        <v>18</v>
      </c>
      <c r="N211" s="56" t="s">
        <v>17</v>
      </c>
      <c r="O211" s="56" t="s">
        <v>25</v>
      </c>
      <c r="P211" s="56" t="s">
        <v>24</v>
      </c>
      <c r="Q211" s="56" t="s">
        <v>229</v>
      </c>
      <c r="R211" s="57" t="s">
        <v>224</v>
      </c>
      <c r="S211" s="58" t="s">
        <v>53</v>
      </c>
      <c r="T211" s="59"/>
      <c r="U211" s="60"/>
      <c r="V211" s="60"/>
      <c r="W211" s="59">
        <v>38303</v>
      </c>
      <c r="X211" s="59"/>
      <c r="Y211" s="59"/>
      <c r="Z211" s="60">
        <f t="shared" si="18"/>
        <v>38303</v>
      </c>
      <c r="AA211" s="58">
        <v>2018</v>
      </c>
      <c r="AB211" s="41"/>
      <c r="AC211" s="41"/>
      <c r="AD211" s="41"/>
      <c r="AE211" s="1"/>
      <c r="AF211" s="1"/>
    </row>
    <row r="212" spans="1:32" s="22" customFormat="1" ht="45" x14ac:dyDescent="0.25">
      <c r="A212" s="56" t="s">
        <v>17</v>
      </c>
      <c r="B212" s="56" t="s">
        <v>18</v>
      </c>
      <c r="C212" s="56" t="s">
        <v>19</v>
      </c>
      <c r="D212" s="56" t="s">
        <v>17</v>
      </c>
      <c r="E212" s="56" t="s">
        <v>27</v>
      </c>
      <c r="F212" s="56" t="s">
        <v>17</v>
      </c>
      <c r="G212" s="56" t="s">
        <v>26</v>
      </c>
      <c r="H212" s="56" t="s">
        <v>17</v>
      </c>
      <c r="I212" s="56" t="s">
        <v>25</v>
      </c>
      <c r="J212" s="56" t="s">
        <v>18</v>
      </c>
      <c r="K212" s="56" t="s">
        <v>17</v>
      </c>
      <c r="L212" s="56" t="s">
        <v>28</v>
      </c>
      <c r="M212" s="56" t="s">
        <v>161</v>
      </c>
      <c r="N212" s="56" t="s">
        <v>17</v>
      </c>
      <c r="O212" s="56" t="s">
        <v>25</v>
      </c>
      <c r="P212" s="56" t="s">
        <v>24</v>
      </c>
      <c r="Q212" s="56" t="s">
        <v>229</v>
      </c>
      <c r="R212" s="57" t="s">
        <v>224</v>
      </c>
      <c r="S212" s="58" t="s">
        <v>53</v>
      </c>
      <c r="T212" s="59"/>
      <c r="U212" s="60"/>
      <c r="V212" s="60"/>
      <c r="W212" s="97"/>
      <c r="X212" s="59"/>
      <c r="Y212" s="59">
        <v>100</v>
      </c>
      <c r="Z212" s="60">
        <f t="shared" si="18"/>
        <v>100</v>
      </c>
      <c r="AA212" s="58">
        <v>2020</v>
      </c>
      <c r="AB212" s="41"/>
      <c r="AC212" s="41"/>
      <c r="AD212" s="41"/>
      <c r="AE212" s="1"/>
      <c r="AF212" s="1"/>
    </row>
    <row r="213" spans="1:32" s="22" customFormat="1" ht="30" x14ac:dyDescent="0.2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17" t="s">
        <v>225</v>
      </c>
      <c r="S213" s="15" t="s">
        <v>48</v>
      </c>
      <c r="T213" s="18"/>
      <c r="U213" s="18"/>
      <c r="V213" s="18">
        <v>12</v>
      </c>
      <c r="W213" s="99"/>
      <c r="X213" s="18"/>
      <c r="Y213" s="18"/>
      <c r="Z213" s="6">
        <f t="shared" si="18"/>
        <v>12</v>
      </c>
      <c r="AA213" s="15">
        <v>2017</v>
      </c>
      <c r="AB213" s="41"/>
      <c r="AC213" s="41"/>
      <c r="AD213" s="41"/>
      <c r="AE213" s="1"/>
      <c r="AF213" s="1"/>
    </row>
    <row r="214" spans="1:32" ht="42.75" x14ac:dyDescent="0.25">
      <c r="A214" s="50"/>
      <c r="B214" s="50"/>
      <c r="C214" s="50"/>
      <c r="D214" s="50" t="s">
        <v>17</v>
      </c>
      <c r="E214" s="50" t="s">
        <v>27</v>
      </c>
      <c r="F214" s="50" t="s">
        <v>17</v>
      </c>
      <c r="G214" s="50" t="s">
        <v>26</v>
      </c>
      <c r="H214" s="50" t="s">
        <v>17</v>
      </c>
      <c r="I214" s="50" t="s">
        <v>25</v>
      </c>
      <c r="J214" s="50" t="s">
        <v>18</v>
      </c>
      <c r="K214" s="50" t="s">
        <v>17</v>
      </c>
      <c r="L214" s="50" t="s">
        <v>27</v>
      </c>
      <c r="M214" s="50" t="s">
        <v>17</v>
      </c>
      <c r="N214" s="50" t="s">
        <v>17</v>
      </c>
      <c r="O214" s="50" t="s">
        <v>17</v>
      </c>
      <c r="P214" s="50" t="s">
        <v>17</v>
      </c>
      <c r="Q214" s="50" t="s">
        <v>17</v>
      </c>
      <c r="R214" s="51" t="s">
        <v>34</v>
      </c>
      <c r="S214" s="26" t="s">
        <v>53</v>
      </c>
      <c r="T214" s="16">
        <f>T216</f>
        <v>92414.1</v>
      </c>
      <c r="U214" s="16">
        <f>U216+U251+U255+U259</f>
        <v>25403.1</v>
      </c>
      <c r="V214" s="16">
        <f>V216+V263+V267+V272+V276+V281+V286+V290+V296+V302+V308+V313+V318+V323</f>
        <v>151879.69999999998</v>
      </c>
      <c r="W214" s="95"/>
      <c r="X214" s="16"/>
      <c r="Y214" s="16"/>
      <c r="Z214" s="16">
        <f t="shared" si="18"/>
        <v>269696.90000000002</v>
      </c>
      <c r="AA214" s="26">
        <v>2017</v>
      </c>
      <c r="AB214" s="109"/>
      <c r="AC214" s="110"/>
    </row>
    <row r="215" spans="1:32" ht="44.25" x14ac:dyDescent="0.2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5" t="s">
        <v>117</v>
      </c>
      <c r="S215" s="15" t="s">
        <v>54</v>
      </c>
      <c r="T215" s="8">
        <f>T228+T234+T241+T248</f>
        <v>58.2</v>
      </c>
      <c r="U215" s="8">
        <f>U222+U254+(U258/1000)+(873.3/1000)</f>
        <v>27.765300000000003</v>
      </c>
      <c r="V215" s="8">
        <f>V222+V254+V258+V262+V266+V271+V275+V280+V285+V289+V295+V301+V307+V317+V322+V327</f>
        <v>120.33999999999999</v>
      </c>
      <c r="W215" s="93"/>
      <c r="X215" s="8"/>
      <c r="Y215" s="8"/>
      <c r="Z215" s="5">
        <f t="shared" si="18"/>
        <v>206.30529999999999</v>
      </c>
      <c r="AA215" s="15">
        <v>2017</v>
      </c>
    </row>
    <row r="216" spans="1:32" ht="59.25" x14ac:dyDescent="0.25">
      <c r="A216" s="56"/>
      <c r="B216" s="56"/>
      <c r="C216" s="56"/>
      <c r="D216" s="56" t="s">
        <v>17</v>
      </c>
      <c r="E216" s="56" t="s">
        <v>27</v>
      </c>
      <c r="F216" s="56" t="s">
        <v>17</v>
      </c>
      <c r="G216" s="56" t="s">
        <v>26</v>
      </c>
      <c r="H216" s="56" t="s">
        <v>17</v>
      </c>
      <c r="I216" s="56" t="s">
        <v>25</v>
      </c>
      <c r="J216" s="56" t="s">
        <v>18</v>
      </c>
      <c r="K216" s="56" t="s">
        <v>17</v>
      </c>
      <c r="L216" s="56" t="s">
        <v>17</v>
      </c>
      <c r="M216" s="56" t="s">
        <v>17</v>
      </c>
      <c r="N216" s="56" t="s">
        <v>17</v>
      </c>
      <c r="O216" s="56" t="s">
        <v>17</v>
      </c>
      <c r="P216" s="56" t="s">
        <v>17</v>
      </c>
      <c r="Q216" s="56" t="s">
        <v>17</v>
      </c>
      <c r="R216" s="61" t="s">
        <v>172</v>
      </c>
      <c r="S216" s="58" t="s">
        <v>53</v>
      </c>
      <c r="T216" s="60">
        <f>T217+T218</f>
        <v>92414.1</v>
      </c>
      <c r="U216" s="60">
        <f>U217+U218</f>
        <v>22928.899999999998</v>
      </c>
      <c r="V216" s="60">
        <f>V217+V218+V219+V220+V221</f>
        <v>141756.40000000002</v>
      </c>
      <c r="W216" s="96"/>
      <c r="X216" s="60"/>
      <c r="Y216" s="60"/>
      <c r="Z216" s="60">
        <f t="shared" si="18"/>
        <v>257099.40000000002</v>
      </c>
      <c r="AA216" s="58">
        <v>2017</v>
      </c>
    </row>
    <row r="217" spans="1:32" ht="60" x14ac:dyDescent="0.25">
      <c r="A217" s="56"/>
      <c r="B217" s="56"/>
      <c r="C217" s="56"/>
      <c r="D217" s="56" t="s">
        <v>17</v>
      </c>
      <c r="E217" s="56" t="s">
        <v>27</v>
      </c>
      <c r="F217" s="56" t="s">
        <v>17</v>
      </c>
      <c r="G217" s="56" t="s">
        <v>26</v>
      </c>
      <c r="H217" s="56" t="s">
        <v>17</v>
      </c>
      <c r="I217" s="56" t="s">
        <v>25</v>
      </c>
      <c r="J217" s="56" t="s">
        <v>18</v>
      </c>
      <c r="K217" s="56" t="s">
        <v>17</v>
      </c>
      <c r="L217" s="56" t="s">
        <v>27</v>
      </c>
      <c r="M217" s="56" t="s">
        <v>17</v>
      </c>
      <c r="N217" s="56" t="s">
        <v>17</v>
      </c>
      <c r="O217" s="56" t="s">
        <v>17</v>
      </c>
      <c r="P217" s="56" t="s">
        <v>17</v>
      </c>
      <c r="Q217" s="56" t="s">
        <v>17</v>
      </c>
      <c r="R217" s="57" t="s">
        <v>118</v>
      </c>
      <c r="S217" s="58" t="s">
        <v>53</v>
      </c>
      <c r="T217" s="60">
        <f>T224+T230+T236+T243</f>
        <v>51768.5</v>
      </c>
      <c r="U217" s="60">
        <f>U224+U230+U236+U243</f>
        <v>22928.899999999998</v>
      </c>
      <c r="V217" s="60">
        <f>V224+V230+V236+V243</f>
        <v>5030.2999999999993</v>
      </c>
      <c r="W217" s="96"/>
      <c r="X217" s="60"/>
      <c r="Y217" s="60"/>
      <c r="Z217" s="60">
        <f t="shared" si="18"/>
        <v>79727.7</v>
      </c>
      <c r="AA217" s="58">
        <v>2017</v>
      </c>
    </row>
    <row r="218" spans="1:32" ht="60" x14ac:dyDescent="0.25">
      <c r="A218" s="56"/>
      <c r="B218" s="56"/>
      <c r="C218" s="56"/>
      <c r="D218" s="56" t="s">
        <v>17</v>
      </c>
      <c r="E218" s="56" t="s">
        <v>27</v>
      </c>
      <c r="F218" s="56" t="s">
        <v>17</v>
      </c>
      <c r="G218" s="56" t="s">
        <v>26</v>
      </c>
      <c r="H218" s="56" t="s">
        <v>17</v>
      </c>
      <c r="I218" s="56" t="s">
        <v>25</v>
      </c>
      <c r="J218" s="56" t="s">
        <v>18</v>
      </c>
      <c r="K218" s="56" t="s">
        <v>33</v>
      </c>
      <c r="L218" s="56" t="s">
        <v>29</v>
      </c>
      <c r="M218" s="56" t="s">
        <v>18</v>
      </c>
      <c r="N218" s="56" t="s">
        <v>18</v>
      </c>
      <c r="O218" s="56"/>
      <c r="P218" s="56"/>
      <c r="Q218" s="56"/>
      <c r="R218" s="57" t="s">
        <v>118</v>
      </c>
      <c r="S218" s="58" t="s">
        <v>53</v>
      </c>
      <c r="T218" s="60">
        <f>T225+T231+T237+T244</f>
        <v>40645.600000000006</v>
      </c>
      <c r="U218" s="60"/>
      <c r="V218" s="60"/>
      <c r="W218" s="96"/>
      <c r="X218" s="60"/>
      <c r="Y218" s="60"/>
      <c r="Z218" s="60">
        <f>Z225+Z231+Z237+Z244</f>
        <v>40645.600000000006</v>
      </c>
      <c r="AA218" s="58">
        <v>2017</v>
      </c>
    </row>
    <row r="219" spans="1:32" ht="60" x14ac:dyDescent="0.25">
      <c r="A219" s="56"/>
      <c r="B219" s="56"/>
      <c r="C219" s="56"/>
      <c r="D219" s="56" t="s">
        <v>17</v>
      </c>
      <c r="E219" s="56" t="s">
        <v>27</v>
      </c>
      <c r="F219" s="56" t="s">
        <v>17</v>
      </c>
      <c r="G219" s="56" t="s">
        <v>26</v>
      </c>
      <c r="H219" s="56" t="s">
        <v>17</v>
      </c>
      <c r="I219" s="56" t="s">
        <v>25</v>
      </c>
      <c r="J219" s="56" t="s">
        <v>18</v>
      </c>
      <c r="K219" s="56" t="s">
        <v>17</v>
      </c>
      <c r="L219" s="56" t="s">
        <v>27</v>
      </c>
      <c r="M219" s="56" t="s">
        <v>161</v>
      </c>
      <c r="N219" s="56" t="s">
        <v>17</v>
      </c>
      <c r="O219" s="56" t="s">
        <v>19</v>
      </c>
      <c r="P219" s="56" t="s">
        <v>18</v>
      </c>
      <c r="Q219" s="56" t="s">
        <v>184</v>
      </c>
      <c r="R219" s="57" t="s">
        <v>118</v>
      </c>
      <c r="S219" s="58" t="s">
        <v>53</v>
      </c>
      <c r="T219" s="60"/>
      <c r="U219" s="60"/>
      <c r="V219" s="60">
        <f>V238+V245</f>
        <v>14245.4</v>
      </c>
      <c r="W219" s="96"/>
      <c r="X219" s="60"/>
      <c r="Y219" s="60"/>
      <c r="Z219" s="60">
        <f>V219</f>
        <v>14245.4</v>
      </c>
      <c r="AA219" s="58">
        <v>2017</v>
      </c>
    </row>
    <row r="220" spans="1:32" ht="60" x14ac:dyDescent="0.25">
      <c r="A220" s="56"/>
      <c r="B220" s="56"/>
      <c r="C220" s="56"/>
      <c r="D220" s="56" t="s">
        <v>17</v>
      </c>
      <c r="E220" s="56" t="s">
        <v>27</v>
      </c>
      <c r="F220" s="56" t="s">
        <v>17</v>
      </c>
      <c r="G220" s="56" t="s">
        <v>26</v>
      </c>
      <c r="H220" s="56" t="s">
        <v>17</v>
      </c>
      <c r="I220" s="56" t="s">
        <v>25</v>
      </c>
      <c r="J220" s="56" t="s">
        <v>18</v>
      </c>
      <c r="K220" s="56" t="s">
        <v>17</v>
      </c>
      <c r="L220" s="56" t="s">
        <v>27</v>
      </c>
      <c r="M220" s="56" t="s">
        <v>18</v>
      </c>
      <c r="N220" s="56" t="s">
        <v>17</v>
      </c>
      <c r="O220" s="56" t="s">
        <v>19</v>
      </c>
      <c r="P220" s="56" t="s">
        <v>18</v>
      </c>
      <c r="Q220" s="56" t="s">
        <v>192</v>
      </c>
      <c r="R220" s="57" t="s">
        <v>118</v>
      </c>
      <c r="S220" s="58" t="s">
        <v>53</v>
      </c>
      <c r="T220" s="60"/>
      <c r="U220" s="60"/>
      <c r="V220" s="60">
        <f>V226+V232+V239+V246</f>
        <v>120680.70000000001</v>
      </c>
      <c r="W220" s="96"/>
      <c r="X220" s="60"/>
      <c r="Y220" s="60"/>
      <c r="Z220" s="60">
        <f>V220</f>
        <v>120680.70000000001</v>
      </c>
      <c r="AA220" s="58">
        <v>2017</v>
      </c>
    </row>
    <row r="221" spans="1:32" ht="60" x14ac:dyDescent="0.25">
      <c r="A221" s="56"/>
      <c r="B221" s="56"/>
      <c r="C221" s="56"/>
      <c r="D221" s="56" t="s">
        <v>17</v>
      </c>
      <c r="E221" s="56" t="s">
        <v>27</v>
      </c>
      <c r="F221" s="56" t="s">
        <v>17</v>
      </c>
      <c r="G221" s="56" t="s">
        <v>26</v>
      </c>
      <c r="H221" s="56" t="s">
        <v>17</v>
      </c>
      <c r="I221" s="56" t="s">
        <v>25</v>
      </c>
      <c r="J221" s="56" t="s">
        <v>18</v>
      </c>
      <c r="K221" s="56" t="s">
        <v>17</v>
      </c>
      <c r="L221" s="56" t="s">
        <v>27</v>
      </c>
      <c r="M221" s="56" t="s">
        <v>18</v>
      </c>
      <c r="N221" s="56" t="s">
        <v>17</v>
      </c>
      <c r="O221" s="56" t="s">
        <v>33</v>
      </c>
      <c r="P221" s="56" t="s">
        <v>18</v>
      </c>
      <c r="Q221" s="56" t="s">
        <v>192</v>
      </c>
      <c r="R221" s="57" t="s">
        <v>118</v>
      </c>
      <c r="S221" s="58" t="s">
        <v>53</v>
      </c>
      <c r="T221" s="60"/>
      <c r="U221" s="60"/>
      <c r="V221" s="60">
        <f>V227+V233+V240+V247</f>
        <v>1800</v>
      </c>
      <c r="W221" s="96"/>
      <c r="X221" s="60"/>
      <c r="Y221" s="60"/>
      <c r="Z221" s="60">
        <f>V221</f>
        <v>1800</v>
      </c>
      <c r="AA221" s="58">
        <v>2017</v>
      </c>
    </row>
    <row r="222" spans="1:32" ht="60" x14ac:dyDescent="0.25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17" t="s">
        <v>119</v>
      </c>
      <c r="S222" s="15" t="s">
        <v>54</v>
      </c>
      <c r="T222" s="8">
        <f>T228+T234+T241+T248</f>
        <v>58.2</v>
      </c>
      <c r="U222" s="8">
        <f>U228+U234+U241+U248</f>
        <v>25.200000000000003</v>
      </c>
      <c r="V222" s="8">
        <f>V228+V234+V241+V248</f>
        <v>112.19999999999999</v>
      </c>
      <c r="W222" s="93"/>
      <c r="X222" s="8"/>
      <c r="Y222" s="8"/>
      <c r="Z222" s="5">
        <f>T222+U222+V222+W222+X222+Y222</f>
        <v>195.6</v>
      </c>
      <c r="AA222" s="15">
        <v>2017</v>
      </c>
    </row>
    <row r="223" spans="1:32" ht="60" x14ac:dyDescent="0.25">
      <c r="A223" s="56" t="s">
        <v>17</v>
      </c>
      <c r="B223" s="56" t="s">
        <v>17</v>
      </c>
      <c r="C223" s="56" t="s">
        <v>28</v>
      </c>
      <c r="D223" s="56" t="s">
        <v>17</v>
      </c>
      <c r="E223" s="56" t="s">
        <v>27</v>
      </c>
      <c r="F223" s="56" t="s">
        <v>17</v>
      </c>
      <c r="G223" s="56" t="s">
        <v>26</v>
      </c>
      <c r="H223" s="56" t="s">
        <v>17</v>
      </c>
      <c r="I223" s="56" t="s">
        <v>25</v>
      </c>
      <c r="J223" s="56" t="s">
        <v>18</v>
      </c>
      <c r="K223" s="56" t="s">
        <v>17</v>
      </c>
      <c r="L223" s="56" t="s">
        <v>17</v>
      </c>
      <c r="M223" s="56" t="s">
        <v>17</v>
      </c>
      <c r="N223" s="56" t="s">
        <v>17</v>
      </c>
      <c r="O223" s="56" t="s">
        <v>17</v>
      </c>
      <c r="P223" s="56" t="s">
        <v>17</v>
      </c>
      <c r="Q223" s="56" t="s">
        <v>17</v>
      </c>
      <c r="R223" s="57" t="s">
        <v>118</v>
      </c>
      <c r="S223" s="58" t="s">
        <v>53</v>
      </c>
      <c r="T223" s="60">
        <f>T224+T225</f>
        <v>25150</v>
      </c>
      <c r="U223" s="60">
        <f>U224+U225</f>
        <v>6049.5999999999995</v>
      </c>
      <c r="V223" s="60">
        <f>V224+V226+V227</f>
        <v>41805.200000000004</v>
      </c>
      <c r="W223" s="96"/>
      <c r="X223" s="60"/>
      <c r="Y223" s="60"/>
      <c r="Z223" s="60">
        <f>T223+U223+V223+W223+X223+Y223</f>
        <v>73004.800000000003</v>
      </c>
      <c r="AA223" s="58">
        <v>2017</v>
      </c>
    </row>
    <row r="224" spans="1:32" ht="60" x14ac:dyDescent="0.25">
      <c r="A224" s="56" t="s">
        <v>17</v>
      </c>
      <c r="B224" s="56" t="s">
        <v>17</v>
      </c>
      <c r="C224" s="56" t="s">
        <v>28</v>
      </c>
      <c r="D224" s="56" t="s">
        <v>17</v>
      </c>
      <c r="E224" s="56" t="s">
        <v>27</v>
      </c>
      <c r="F224" s="56" t="s">
        <v>17</v>
      </c>
      <c r="G224" s="56" t="s">
        <v>26</v>
      </c>
      <c r="H224" s="56" t="s">
        <v>17</v>
      </c>
      <c r="I224" s="56" t="s">
        <v>25</v>
      </c>
      <c r="J224" s="56" t="s">
        <v>18</v>
      </c>
      <c r="K224" s="56" t="s">
        <v>17</v>
      </c>
      <c r="L224" s="56" t="s">
        <v>27</v>
      </c>
      <c r="M224" s="56" t="s">
        <v>17</v>
      </c>
      <c r="N224" s="56" t="s">
        <v>17</v>
      </c>
      <c r="O224" s="56" t="s">
        <v>17</v>
      </c>
      <c r="P224" s="56" t="s">
        <v>17</v>
      </c>
      <c r="Q224" s="56" t="s">
        <v>17</v>
      </c>
      <c r="R224" s="57" t="s">
        <v>118</v>
      </c>
      <c r="S224" s="58" t="s">
        <v>53</v>
      </c>
      <c r="T224" s="59">
        <v>13054.7</v>
      </c>
      <c r="U224" s="59">
        <f>8000-1708+246.5-273.3-215.6</f>
        <v>6049.5999999999995</v>
      </c>
      <c r="V224" s="59">
        <v>1581.4</v>
      </c>
      <c r="W224" s="97"/>
      <c r="X224" s="59"/>
      <c r="Y224" s="59"/>
      <c r="Z224" s="60">
        <f>T224+U224+V224+W224+X224+Y224</f>
        <v>20685.7</v>
      </c>
      <c r="AA224" s="58">
        <v>2017</v>
      </c>
      <c r="AB224" s="40"/>
    </row>
    <row r="225" spans="1:32" ht="60" x14ac:dyDescent="0.25">
      <c r="A225" s="56" t="s">
        <v>17</v>
      </c>
      <c r="B225" s="56" t="s">
        <v>17</v>
      </c>
      <c r="C225" s="56" t="s">
        <v>28</v>
      </c>
      <c r="D225" s="56" t="s">
        <v>17</v>
      </c>
      <c r="E225" s="56" t="s">
        <v>27</v>
      </c>
      <c r="F225" s="56" t="s">
        <v>17</v>
      </c>
      <c r="G225" s="56" t="s">
        <v>26</v>
      </c>
      <c r="H225" s="56" t="s">
        <v>17</v>
      </c>
      <c r="I225" s="56" t="s">
        <v>25</v>
      </c>
      <c r="J225" s="56" t="s">
        <v>18</v>
      </c>
      <c r="K225" s="56" t="s">
        <v>33</v>
      </c>
      <c r="L225" s="56" t="s">
        <v>29</v>
      </c>
      <c r="M225" s="56" t="s">
        <v>18</v>
      </c>
      <c r="N225" s="56" t="s">
        <v>18</v>
      </c>
      <c r="O225" s="56"/>
      <c r="P225" s="56"/>
      <c r="Q225" s="56"/>
      <c r="R225" s="57" t="s">
        <v>118</v>
      </c>
      <c r="S225" s="58" t="s">
        <v>53</v>
      </c>
      <c r="T225" s="59">
        <v>12095.3</v>
      </c>
      <c r="U225" s="59"/>
      <c r="V225" s="59"/>
      <c r="W225" s="97"/>
      <c r="X225" s="59"/>
      <c r="Y225" s="59"/>
      <c r="Z225" s="60">
        <f>T225+U225+V225+W225+X225+Y225</f>
        <v>12095.3</v>
      </c>
      <c r="AA225" s="58">
        <v>2017</v>
      </c>
      <c r="AB225" s="40"/>
    </row>
    <row r="226" spans="1:32" s="63" customFormat="1" ht="60" x14ac:dyDescent="0.25">
      <c r="A226" s="56" t="s">
        <v>17</v>
      </c>
      <c r="B226" s="56" t="s">
        <v>17</v>
      </c>
      <c r="C226" s="56" t="s">
        <v>28</v>
      </c>
      <c r="D226" s="56" t="s">
        <v>17</v>
      </c>
      <c r="E226" s="56" t="s">
        <v>27</v>
      </c>
      <c r="F226" s="56" t="s">
        <v>17</v>
      </c>
      <c r="G226" s="56" t="s">
        <v>26</v>
      </c>
      <c r="H226" s="56" t="s">
        <v>17</v>
      </c>
      <c r="I226" s="56" t="s">
        <v>25</v>
      </c>
      <c r="J226" s="56" t="s">
        <v>18</v>
      </c>
      <c r="K226" s="56" t="s">
        <v>17</v>
      </c>
      <c r="L226" s="56" t="s">
        <v>27</v>
      </c>
      <c r="M226" s="56" t="s">
        <v>18</v>
      </c>
      <c r="N226" s="56" t="s">
        <v>17</v>
      </c>
      <c r="O226" s="56" t="s">
        <v>19</v>
      </c>
      <c r="P226" s="56" t="s">
        <v>18</v>
      </c>
      <c r="Q226" s="56" t="s">
        <v>187</v>
      </c>
      <c r="R226" s="57" t="s">
        <v>118</v>
      </c>
      <c r="S226" s="58" t="s">
        <v>53</v>
      </c>
      <c r="T226" s="59"/>
      <c r="U226" s="59"/>
      <c r="V226" s="59">
        <v>39773.800000000003</v>
      </c>
      <c r="W226" s="97"/>
      <c r="X226" s="59"/>
      <c r="Y226" s="59"/>
      <c r="Z226" s="60">
        <f>V226</f>
        <v>39773.800000000003</v>
      </c>
      <c r="AA226" s="58">
        <v>2017</v>
      </c>
      <c r="AB226" s="74"/>
      <c r="AC226" s="74"/>
      <c r="AD226" s="74"/>
      <c r="AE226" s="75"/>
      <c r="AF226" s="75"/>
    </row>
    <row r="227" spans="1:32" s="63" customFormat="1" ht="60" x14ac:dyDescent="0.25">
      <c r="A227" s="56" t="s">
        <v>17</v>
      </c>
      <c r="B227" s="56" t="s">
        <v>17</v>
      </c>
      <c r="C227" s="56" t="s">
        <v>28</v>
      </c>
      <c r="D227" s="56" t="s">
        <v>17</v>
      </c>
      <c r="E227" s="56" t="s">
        <v>27</v>
      </c>
      <c r="F227" s="56" t="s">
        <v>17</v>
      </c>
      <c r="G227" s="56" t="s">
        <v>26</v>
      </c>
      <c r="H227" s="56" t="s">
        <v>17</v>
      </c>
      <c r="I227" s="56" t="s">
        <v>25</v>
      </c>
      <c r="J227" s="56" t="s">
        <v>18</v>
      </c>
      <c r="K227" s="56" t="s">
        <v>17</v>
      </c>
      <c r="L227" s="56" t="s">
        <v>27</v>
      </c>
      <c r="M227" s="56" t="s">
        <v>18</v>
      </c>
      <c r="N227" s="56" t="s">
        <v>17</v>
      </c>
      <c r="O227" s="56" t="s">
        <v>33</v>
      </c>
      <c r="P227" s="56" t="s">
        <v>18</v>
      </c>
      <c r="Q227" s="56" t="s">
        <v>187</v>
      </c>
      <c r="R227" s="57" t="s">
        <v>118</v>
      </c>
      <c r="S227" s="58" t="s">
        <v>53</v>
      </c>
      <c r="T227" s="59"/>
      <c r="U227" s="59"/>
      <c r="V227" s="59">
        <v>450</v>
      </c>
      <c r="W227" s="97"/>
      <c r="X227" s="59"/>
      <c r="Y227" s="59"/>
      <c r="Z227" s="60">
        <f>V227</f>
        <v>450</v>
      </c>
      <c r="AA227" s="58">
        <v>2017</v>
      </c>
      <c r="AB227" s="74"/>
      <c r="AC227" s="74"/>
      <c r="AD227" s="74"/>
      <c r="AE227" s="75"/>
      <c r="AF227" s="75"/>
    </row>
    <row r="228" spans="1:32" ht="60" x14ac:dyDescent="0.25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17" t="s">
        <v>120</v>
      </c>
      <c r="S228" s="15" t="s">
        <v>54</v>
      </c>
      <c r="T228" s="8">
        <v>15.5</v>
      </c>
      <c r="U228" s="8">
        <v>6.5</v>
      </c>
      <c r="V228" s="8">
        <v>39.700000000000003</v>
      </c>
      <c r="W228" s="93"/>
      <c r="X228" s="8"/>
      <c r="Y228" s="8"/>
      <c r="Z228" s="5">
        <f>T228+U228+V228+W228+X228+Y228</f>
        <v>61.7</v>
      </c>
      <c r="AA228" s="15">
        <v>2017</v>
      </c>
    </row>
    <row r="229" spans="1:32" ht="60" x14ac:dyDescent="0.25">
      <c r="A229" s="56" t="s">
        <v>17</v>
      </c>
      <c r="B229" s="56" t="s">
        <v>17</v>
      </c>
      <c r="C229" s="56" t="s">
        <v>27</v>
      </c>
      <c r="D229" s="56" t="s">
        <v>17</v>
      </c>
      <c r="E229" s="56" t="s">
        <v>27</v>
      </c>
      <c r="F229" s="56" t="s">
        <v>17</v>
      </c>
      <c r="G229" s="56" t="s">
        <v>26</v>
      </c>
      <c r="H229" s="56" t="s">
        <v>17</v>
      </c>
      <c r="I229" s="56" t="s">
        <v>25</v>
      </c>
      <c r="J229" s="56" t="s">
        <v>18</v>
      </c>
      <c r="K229" s="56" t="s">
        <v>17</v>
      </c>
      <c r="L229" s="56" t="s">
        <v>17</v>
      </c>
      <c r="M229" s="56" t="s">
        <v>17</v>
      </c>
      <c r="N229" s="56" t="s">
        <v>17</v>
      </c>
      <c r="O229" s="56" t="s">
        <v>17</v>
      </c>
      <c r="P229" s="56" t="s">
        <v>17</v>
      </c>
      <c r="Q229" s="56" t="s">
        <v>17</v>
      </c>
      <c r="R229" s="57" t="s">
        <v>118</v>
      </c>
      <c r="S229" s="58" t="s">
        <v>53</v>
      </c>
      <c r="T229" s="60">
        <f>T230+T231</f>
        <v>24446.9</v>
      </c>
      <c r="U229" s="60">
        <f>U230+U231</f>
        <v>6266.4000000000005</v>
      </c>
      <c r="V229" s="60">
        <f>V230+V232+V233</f>
        <v>23825</v>
      </c>
      <c r="W229" s="96"/>
      <c r="X229" s="60"/>
      <c r="Y229" s="60"/>
      <c r="Z229" s="60">
        <f>Z230+Z231+Z232+Z233</f>
        <v>54538.3</v>
      </c>
      <c r="AA229" s="58">
        <v>2017</v>
      </c>
    </row>
    <row r="230" spans="1:32" ht="60" x14ac:dyDescent="0.25">
      <c r="A230" s="56" t="s">
        <v>17</v>
      </c>
      <c r="B230" s="56" t="s">
        <v>17</v>
      </c>
      <c r="C230" s="56" t="s">
        <v>27</v>
      </c>
      <c r="D230" s="56" t="s">
        <v>17</v>
      </c>
      <c r="E230" s="56" t="s">
        <v>27</v>
      </c>
      <c r="F230" s="56" t="s">
        <v>17</v>
      </c>
      <c r="G230" s="56" t="s">
        <v>26</v>
      </c>
      <c r="H230" s="56" t="s">
        <v>17</v>
      </c>
      <c r="I230" s="56" t="s">
        <v>25</v>
      </c>
      <c r="J230" s="56" t="s">
        <v>18</v>
      </c>
      <c r="K230" s="56" t="s">
        <v>17</v>
      </c>
      <c r="L230" s="56" t="s">
        <v>27</v>
      </c>
      <c r="M230" s="56" t="s">
        <v>17</v>
      </c>
      <c r="N230" s="56" t="s">
        <v>17</v>
      </c>
      <c r="O230" s="56" t="s">
        <v>17</v>
      </c>
      <c r="P230" s="56" t="s">
        <v>17</v>
      </c>
      <c r="Q230" s="56" t="s">
        <v>17</v>
      </c>
      <c r="R230" s="57" t="s">
        <v>118</v>
      </c>
      <c r="S230" s="58" t="s">
        <v>53</v>
      </c>
      <c r="T230" s="59">
        <f>4500+8038.2</f>
        <v>12538.2</v>
      </c>
      <c r="U230" s="59">
        <f>8000-951+100-8.4-874.2</f>
        <v>6266.4000000000005</v>
      </c>
      <c r="V230" s="59">
        <f>1443.3+343-144.5-343</f>
        <v>1298.8</v>
      </c>
      <c r="W230" s="97"/>
      <c r="X230" s="59"/>
      <c r="Y230" s="59"/>
      <c r="Z230" s="60">
        <f>T230+U230+V230+W230+X230+Y230</f>
        <v>20103.400000000001</v>
      </c>
      <c r="AA230" s="58">
        <v>2017</v>
      </c>
    </row>
    <row r="231" spans="1:32" ht="60" x14ac:dyDescent="0.25">
      <c r="A231" s="56" t="s">
        <v>17</v>
      </c>
      <c r="B231" s="56" t="s">
        <v>17</v>
      </c>
      <c r="C231" s="56" t="s">
        <v>27</v>
      </c>
      <c r="D231" s="56" t="s">
        <v>17</v>
      </c>
      <c r="E231" s="56" t="s">
        <v>27</v>
      </c>
      <c r="F231" s="56" t="s">
        <v>17</v>
      </c>
      <c r="G231" s="56" t="s">
        <v>26</v>
      </c>
      <c r="H231" s="56" t="s">
        <v>17</v>
      </c>
      <c r="I231" s="56" t="s">
        <v>25</v>
      </c>
      <c r="J231" s="56" t="s">
        <v>18</v>
      </c>
      <c r="K231" s="56" t="s">
        <v>33</v>
      </c>
      <c r="L231" s="56" t="s">
        <v>29</v>
      </c>
      <c r="M231" s="56" t="s">
        <v>18</v>
      </c>
      <c r="N231" s="56" t="s">
        <v>18</v>
      </c>
      <c r="O231" s="56"/>
      <c r="P231" s="56"/>
      <c r="Q231" s="56"/>
      <c r="R231" s="57" t="s">
        <v>118</v>
      </c>
      <c r="S231" s="58" t="s">
        <v>53</v>
      </c>
      <c r="T231" s="59">
        <v>11908.7</v>
      </c>
      <c r="U231" s="59"/>
      <c r="V231" s="59"/>
      <c r="W231" s="97"/>
      <c r="X231" s="59"/>
      <c r="Y231" s="59"/>
      <c r="Z231" s="60">
        <f>T231+U231+V231+W231+X231+Y231</f>
        <v>11908.7</v>
      </c>
      <c r="AA231" s="58">
        <v>2017</v>
      </c>
    </row>
    <row r="232" spans="1:32" s="63" customFormat="1" ht="60" x14ac:dyDescent="0.25">
      <c r="A232" s="56" t="s">
        <v>17</v>
      </c>
      <c r="B232" s="56" t="s">
        <v>17</v>
      </c>
      <c r="C232" s="56" t="s">
        <v>27</v>
      </c>
      <c r="D232" s="56" t="s">
        <v>17</v>
      </c>
      <c r="E232" s="56" t="s">
        <v>27</v>
      </c>
      <c r="F232" s="56" t="s">
        <v>17</v>
      </c>
      <c r="G232" s="56" t="s">
        <v>26</v>
      </c>
      <c r="H232" s="56" t="s">
        <v>17</v>
      </c>
      <c r="I232" s="56" t="s">
        <v>25</v>
      </c>
      <c r="J232" s="56" t="s">
        <v>18</v>
      </c>
      <c r="K232" s="56" t="s">
        <v>17</v>
      </c>
      <c r="L232" s="56" t="s">
        <v>27</v>
      </c>
      <c r="M232" s="56" t="s">
        <v>18</v>
      </c>
      <c r="N232" s="56" t="s">
        <v>17</v>
      </c>
      <c r="O232" s="56" t="s">
        <v>19</v>
      </c>
      <c r="P232" s="56" t="s">
        <v>18</v>
      </c>
      <c r="Q232" s="56" t="s">
        <v>187</v>
      </c>
      <c r="R232" s="57" t="s">
        <v>118</v>
      </c>
      <c r="S232" s="58" t="s">
        <v>53</v>
      </c>
      <c r="T232" s="59"/>
      <c r="U232" s="59"/>
      <c r="V232" s="59">
        <v>22076.2</v>
      </c>
      <c r="W232" s="97"/>
      <c r="X232" s="59"/>
      <c r="Y232" s="59"/>
      <c r="Z232" s="60">
        <f>V232</f>
        <v>22076.2</v>
      </c>
      <c r="AA232" s="58">
        <v>2017</v>
      </c>
      <c r="AB232" s="74"/>
      <c r="AC232" s="74"/>
      <c r="AD232" s="74"/>
      <c r="AE232" s="75"/>
      <c r="AF232" s="75"/>
    </row>
    <row r="233" spans="1:32" s="63" customFormat="1" ht="60" x14ac:dyDescent="0.25">
      <c r="A233" s="56" t="s">
        <v>17</v>
      </c>
      <c r="B233" s="56" t="s">
        <v>17</v>
      </c>
      <c r="C233" s="56" t="s">
        <v>27</v>
      </c>
      <c r="D233" s="56" t="s">
        <v>17</v>
      </c>
      <c r="E233" s="56" t="s">
        <v>27</v>
      </c>
      <c r="F233" s="56" t="s">
        <v>17</v>
      </c>
      <c r="G233" s="56" t="s">
        <v>26</v>
      </c>
      <c r="H233" s="56" t="s">
        <v>17</v>
      </c>
      <c r="I233" s="56" t="s">
        <v>25</v>
      </c>
      <c r="J233" s="56" t="s">
        <v>18</v>
      </c>
      <c r="K233" s="56" t="s">
        <v>17</v>
      </c>
      <c r="L233" s="56" t="s">
        <v>27</v>
      </c>
      <c r="M233" s="56" t="s">
        <v>18</v>
      </c>
      <c r="N233" s="56" t="s">
        <v>17</v>
      </c>
      <c r="O233" s="56" t="s">
        <v>33</v>
      </c>
      <c r="P233" s="56" t="s">
        <v>18</v>
      </c>
      <c r="Q233" s="56" t="s">
        <v>187</v>
      </c>
      <c r="R233" s="57" t="s">
        <v>118</v>
      </c>
      <c r="S233" s="58" t="s">
        <v>53</v>
      </c>
      <c r="T233" s="59"/>
      <c r="U233" s="59"/>
      <c r="V233" s="59">
        <v>450</v>
      </c>
      <c r="W233" s="97"/>
      <c r="X233" s="59"/>
      <c r="Y233" s="59"/>
      <c r="Z233" s="60">
        <f>V233</f>
        <v>450</v>
      </c>
      <c r="AA233" s="58">
        <v>2017</v>
      </c>
      <c r="AB233" s="74"/>
      <c r="AC233" s="74"/>
      <c r="AD233" s="74"/>
      <c r="AE233" s="75"/>
      <c r="AF233" s="75"/>
    </row>
    <row r="234" spans="1:32" ht="60" x14ac:dyDescent="0.25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17" t="s">
        <v>121</v>
      </c>
      <c r="S234" s="15" t="s">
        <v>54</v>
      </c>
      <c r="T234" s="8">
        <f>15.5+2.1</f>
        <v>17.600000000000001</v>
      </c>
      <c r="U234" s="8">
        <v>5.7</v>
      </c>
      <c r="V234" s="8">
        <v>18.100000000000001</v>
      </c>
      <c r="W234" s="93"/>
      <c r="X234" s="8"/>
      <c r="Y234" s="8"/>
      <c r="Z234" s="5">
        <f>T234+U234+V234+W234+X234+Y234</f>
        <v>41.400000000000006</v>
      </c>
      <c r="AA234" s="15">
        <v>2017</v>
      </c>
    </row>
    <row r="235" spans="1:32" ht="60" x14ac:dyDescent="0.25">
      <c r="A235" s="56" t="s">
        <v>17</v>
      </c>
      <c r="B235" s="56" t="s">
        <v>17</v>
      </c>
      <c r="C235" s="56" t="s">
        <v>24</v>
      </c>
      <c r="D235" s="56" t="s">
        <v>17</v>
      </c>
      <c r="E235" s="56" t="s">
        <v>27</v>
      </c>
      <c r="F235" s="56" t="s">
        <v>17</v>
      </c>
      <c r="G235" s="56" t="s">
        <v>26</v>
      </c>
      <c r="H235" s="56" t="s">
        <v>17</v>
      </c>
      <c r="I235" s="56" t="s">
        <v>25</v>
      </c>
      <c r="J235" s="56" t="s">
        <v>18</v>
      </c>
      <c r="K235" s="56" t="s">
        <v>17</v>
      </c>
      <c r="L235" s="56" t="s">
        <v>17</v>
      </c>
      <c r="M235" s="56" t="s">
        <v>17</v>
      </c>
      <c r="N235" s="56" t="s">
        <v>17</v>
      </c>
      <c r="O235" s="56" t="s">
        <v>17</v>
      </c>
      <c r="P235" s="56" t="s">
        <v>17</v>
      </c>
      <c r="Q235" s="56" t="s">
        <v>17</v>
      </c>
      <c r="R235" s="57" t="s">
        <v>118</v>
      </c>
      <c r="S235" s="58" t="s">
        <v>53</v>
      </c>
      <c r="T235" s="60">
        <f>T236+T237</f>
        <v>19965</v>
      </c>
      <c r="U235" s="60">
        <f>U236+U237</f>
        <v>5412.6</v>
      </c>
      <c r="V235" s="60">
        <f>V236+V238+V239+V240</f>
        <v>52552.800000000003</v>
      </c>
      <c r="W235" s="96"/>
      <c r="X235" s="60"/>
      <c r="Y235" s="60"/>
      <c r="Z235" s="60">
        <f>Z236+Z237+Z238+Z239+Z240</f>
        <v>77930.399999999994</v>
      </c>
      <c r="AA235" s="58">
        <v>2017</v>
      </c>
    </row>
    <row r="236" spans="1:32" ht="60" x14ac:dyDescent="0.25">
      <c r="A236" s="56" t="s">
        <v>17</v>
      </c>
      <c r="B236" s="56" t="s">
        <v>17</v>
      </c>
      <c r="C236" s="56" t="s">
        <v>24</v>
      </c>
      <c r="D236" s="56" t="s">
        <v>17</v>
      </c>
      <c r="E236" s="56" t="s">
        <v>27</v>
      </c>
      <c r="F236" s="56" t="s">
        <v>17</v>
      </c>
      <c r="G236" s="56" t="s">
        <v>26</v>
      </c>
      <c r="H236" s="56" t="s">
        <v>17</v>
      </c>
      <c r="I236" s="56" t="s">
        <v>25</v>
      </c>
      <c r="J236" s="56" t="s">
        <v>18</v>
      </c>
      <c r="K236" s="56" t="s">
        <v>17</v>
      </c>
      <c r="L236" s="56" t="s">
        <v>27</v>
      </c>
      <c r="M236" s="56" t="s">
        <v>17</v>
      </c>
      <c r="N236" s="56" t="s">
        <v>17</v>
      </c>
      <c r="O236" s="56" t="s">
        <v>17</v>
      </c>
      <c r="P236" s="56" t="s">
        <v>17</v>
      </c>
      <c r="Q236" s="56" t="s">
        <v>17</v>
      </c>
      <c r="R236" s="57" t="s">
        <v>118</v>
      </c>
      <c r="S236" s="58" t="s">
        <v>53</v>
      </c>
      <c r="T236" s="59">
        <f>6240+5854.1</f>
        <v>12094.1</v>
      </c>
      <c r="U236" s="59">
        <f>8000-1758-29.4-800</f>
        <v>5412.6</v>
      </c>
      <c r="V236" s="59">
        <v>1200</v>
      </c>
      <c r="W236" s="97"/>
      <c r="X236" s="59"/>
      <c r="Y236" s="59"/>
      <c r="Z236" s="60">
        <f>T236+U236+V236+W236+X236+Y236</f>
        <v>18706.7</v>
      </c>
      <c r="AA236" s="58">
        <v>2017</v>
      </c>
    </row>
    <row r="237" spans="1:32" ht="60" x14ac:dyDescent="0.25">
      <c r="A237" s="56" t="s">
        <v>17</v>
      </c>
      <c r="B237" s="56" t="s">
        <v>17</v>
      </c>
      <c r="C237" s="56" t="s">
        <v>24</v>
      </c>
      <c r="D237" s="56" t="s">
        <v>17</v>
      </c>
      <c r="E237" s="56" t="s">
        <v>27</v>
      </c>
      <c r="F237" s="56" t="s">
        <v>17</v>
      </c>
      <c r="G237" s="56" t="s">
        <v>26</v>
      </c>
      <c r="H237" s="56" t="s">
        <v>17</v>
      </c>
      <c r="I237" s="56" t="s">
        <v>25</v>
      </c>
      <c r="J237" s="56" t="s">
        <v>18</v>
      </c>
      <c r="K237" s="56" t="s">
        <v>33</v>
      </c>
      <c r="L237" s="56" t="s">
        <v>29</v>
      </c>
      <c r="M237" s="56" t="s">
        <v>18</v>
      </c>
      <c r="N237" s="56" t="s">
        <v>18</v>
      </c>
      <c r="O237" s="56"/>
      <c r="P237" s="56"/>
      <c r="Q237" s="56"/>
      <c r="R237" s="57" t="s">
        <v>118</v>
      </c>
      <c r="S237" s="58" t="s">
        <v>53</v>
      </c>
      <c r="T237" s="59">
        <v>7870.9</v>
      </c>
      <c r="U237" s="59"/>
      <c r="V237" s="59"/>
      <c r="W237" s="97"/>
      <c r="X237" s="59"/>
      <c r="Y237" s="59"/>
      <c r="Z237" s="60">
        <f>T237+U237+V237+W237+X237+Y237</f>
        <v>7870.9</v>
      </c>
      <c r="AA237" s="58">
        <v>2017</v>
      </c>
    </row>
    <row r="238" spans="1:32" s="63" customFormat="1" ht="60" x14ac:dyDescent="0.25">
      <c r="A238" s="56" t="s">
        <v>17</v>
      </c>
      <c r="B238" s="56" t="s">
        <v>17</v>
      </c>
      <c r="C238" s="56" t="s">
        <v>24</v>
      </c>
      <c r="D238" s="56" t="s">
        <v>17</v>
      </c>
      <c r="E238" s="56" t="s">
        <v>27</v>
      </c>
      <c r="F238" s="56" t="s">
        <v>17</v>
      </c>
      <c r="G238" s="56" t="s">
        <v>26</v>
      </c>
      <c r="H238" s="56" t="s">
        <v>17</v>
      </c>
      <c r="I238" s="56" t="s">
        <v>25</v>
      </c>
      <c r="J238" s="56" t="s">
        <v>18</v>
      </c>
      <c r="K238" s="56" t="s">
        <v>17</v>
      </c>
      <c r="L238" s="56" t="s">
        <v>27</v>
      </c>
      <c r="M238" s="56" t="s">
        <v>161</v>
      </c>
      <c r="N238" s="56" t="s">
        <v>17</v>
      </c>
      <c r="O238" s="56" t="s">
        <v>19</v>
      </c>
      <c r="P238" s="56" t="s">
        <v>18</v>
      </c>
      <c r="Q238" s="56" t="s">
        <v>184</v>
      </c>
      <c r="R238" s="57" t="s">
        <v>118</v>
      </c>
      <c r="S238" s="58" t="s">
        <v>53</v>
      </c>
      <c r="T238" s="59"/>
      <c r="U238" s="59"/>
      <c r="V238" s="59">
        <v>14202</v>
      </c>
      <c r="W238" s="97"/>
      <c r="X238" s="59"/>
      <c r="Y238" s="59"/>
      <c r="Z238" s="60">
        <f>V238</f>
        <v>14202</v>
      </c>
      <c r="AA238" s="58">
        <v>2017</v>
      </c>
      <c r="AB238" s="74"/>
      <c r="AC238" s="74"/>
      <c r="AD238" s="74"/>
      <c r="AE238" s="75"/>
      <c r="AF238" s="75"/>
    </row>
    <row r="239" spans="1:32" s="63" customFormat="1" ht="60" x14ac:dyDescent="0.25">
      <c r="A239" s="56" t="s">
        <v>17</v>
      </c>
      <c r="B239" s="56" t="s">
        <v>17</v>
      </c>
      <c r="C239" s="56" t="s">
        <v>24</v>
      </c>
      <c r="D239" s="56" t="s">
        <v>17</v>
      </c>
      <c r="E239" s="56" t="s">
        <v>27</v>
      </c>
      <c r="F239" s="56" t="s">
        <v>17</v>
      </c>
      <c r="G239" s="56" t="s">
        <v>26</v>
      </c>
      <c r="H239" s="56" t="s">
        <v>17</v>
      </c>
      <c r="I239" s="56" t="s">
        <v>25</v>
      </c>
      <c r="J239" s="56" t="s">
        <v>18</v>
      </c>
      <c r="K239" s="56" t="s">
        <v>17</v>
      </c>
      <c r="L239" s="56" t="s">
        <v>27</v>
      </c>
      <c r="M239" s="56" t="s">
        <v>18</v>
      </c>
      <c r="N239" s="56" t="s">
        <v>17</v>
      </c>
      <c r="O239" s="56" t="s">
        <v>19</v>
      </c>
      <c r="P239" s="56" t="s">
        <v>18</v>
      </c>
      <c r="Q239" s="56" t="s">
        <v>187</v>
      </c>
      <c r="R239" s="57" t="s">
        <v>118</v>
      </c>
      <c r="S239" s="58" t="s">
        <v>53</v>
      </c>
      <c r="T239" s="59"/>
      <c r="U239" s="59"/>
      <c r="V239" s="59">
        <v>36700.800000000003</v>
      </c>
      <c r="W239" s="97"/>
      <c r="X239" s="59"/>
      <c r="Y239" s="59"/>
      <c r="Z239" s="60">
        <f>V239</f>
        <v>36700.800000000003</v>
      </c>
      <c r="AA239" s="58">
        <v>2017</v>
      </c>
      <c r="AB239" s="74"/>
      <c r="AC239" s="74"/>
      <c r="AD239" s="74"/>
      <c r="AE239" s="75"/>
      <c r="AF239" s="75"/>
    </row>
    <row r="240" spans="1:32" s="63" customFormat="1" ht="60" x14ac:dyDescent="0.25">
      <c r="A240" s="56" t="s">
        <v>17</v>
      </c>
      <c r="B240" s="56" t="s">
        <v>17</v>
      </c>
      <c r="C240" s="56" t="s">
        <v>24</v>
      </c>
      <c r="D240" s="56" t="s">
        <v>17</v>
      </c>
      <c r="E240" s="56" t="s">
        <v>27</v>
      </c>
      <c r="F240" s="56" t="s">
        <v>17</v>
      </c>
      <c r="G240" s="56" t="s">
        <v>26</v>
      </c>
      <c r="H240" s="56" t="s">
        <v>17</v>
      </c>
      <c r="I240" s="56" t="s">
        <v>25</v>
      </c>
      <c r="J240" s="56" t="s">
        <v>18</v>
      </c>
      <c r="K240" s="56" t="s">
        <v>17</v>
      </c>
      <c r="L240" s="56" t="s">
        <v>27</v>
      </c>
      <c r="M240" s="56" t="s">
        <v>18</v>
      </c>
      <c r="N240" s="56" t="s">
        <v>17</v>
      </c>
      <c r="O240" s="56" t="s">
        <v>33</v>
      </c>
      <c r="P240" s="56" t="s">
        <v>18</v>
      </c>
      <c r="Q240" s="56" t="s">
        <v>187</v>
      </c>
      <c r="R240" s="57" t="s">
        <v>118</v>
      </c>
      <c r="S240" s="58" t="s">
        <v>53</v>
      </c>
      <c r="T240" s="59"/>
      <c r="U240" s="59"/>
      <c r="V240" s="59">
        <v>450</v>
      </c>
      <c r="W240" s="97"/>
      <c r="X240" s="59"/>
      <c r="Y240" s="59"/>
      <c r="Z240" s="60">
        <f>V240</f>
        <v>450</v>
      </c>
      <c r="AA240" s="58">
        <v>2017</v>
      </c>
      <c r="AB240" s="74"/>
      <c r="AC240" s="74"/>
      <c r="AD240" s="74"/>
      <c r="AE240" s="75"/>
      <c r="AF240" s="75"/>
    </row>
    <row r="241" spans="1:32" ht="60" x14ac:dyDescent="0.25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17" t="s">
        <v>122</v>
      </c>
      <c r="S241" s="15" t="s">
        <v>54</v>
      </c>
      <c r="T241" s="8">
        <f>3.9+3.4</f>
        <v>7.3</v>
      </c>
      <c r="U241" s="8">
        <v>7.4</v>
      </c>
      <c r="V241" s="8">
        <v>33.799999999999997</v>
      </c>
      <c r="W241" s="93"/>
      <c r="X241" s="8"/>
      <c r="Y241" s="8"/>
      <c r="Z241" s="5">
        <f>T241+U241+V241+W241+X241+Y241</f>
        <v>48.5</v>
      </c>
      <c r="AA241" s="15">
        <v>2017</v>
      </c>
    </row>
    <row r="242" spans="1:32" ht="60" x14ac:dyDescent="0.25">
      <c r="A242" s="56" t="s">
        <v>17</v>
      </c>
      <c r="B242" s="56" t="s">
        <v>17</v>
      </c>
      <c r="C242" s="56" t="s">
        <v>29</v>
      </c>
      <c r="D242" s="56" t="s">
        <v>17</v>
      </c>
      <c r="E242" s="56" t="s">
        <v>27</v>
      </c>
      <c r="F242" s="56" t="s">
        <v>17</v>
      </c>
      <c r="G242" s="56" t="s">
        <v>26</v>
      </c>
      <c r="H242" s="56" t="s">
        <v>17</v>
      </c>
      <c r="I242" s="56" t="s">
        <v>25</v>
      </c>
      <c r="J242" s="56" t="s">
        <v>18</v>
      </c>
      <c r="K242" s="56" t="s">
        <v>17</v>
      </c>
      <c r="L242" s="56" t="s">
        <v>17</v>
      </c>
      <c r="M242" s="56" t="s">
        <v>17</v>
      </c>
      <c r="N242" s="56" t="s">
        <v>17</v>
      </c>
      <c r="O242" s="56" t="s">
        <v>17</v>
      </c>
      <c r="P242" s="56" t="s">
        <v>17</v>
      </c>
      <c r="Q242" s="56" t="s">
        <v>17</v>
      </c>
      <c r="R242" s="57" t="s">
        <v>118</v>
      </c>
      <c r="S242" s="58" t="s">
        <v>53</v>
      </c>
      <c r="T242" s="60">
        <f>T243+T244</f>
        <v>22852.199999999997</v>
      </c>
      <c r="U242" s="60">
        <f>U243+U244</f>
        <v>5200.3</v>
      </c>
      <c r="V242" s="60">
        <f>V243+V244+V245+V246+V247</f>
        <v>23573.4</v>
      </c>
      <c r="W242" s="96"/>
      <c r="X242" s="60"/>
      <c r="Y242" s="60"/>
      <c r="Z242" s="60">
        <f>Z243+Z244+Z245+Z246+Z247</f>
        <v>51625.9</v>
      </c>
      <c r="AA242" s="58">
        <v>2017</v>
      </c>
    </row>
    <row r="243" spans="1:32" s="1" customFormat="1" ht="60" x14ac:dyDescent="0.25">
      <c r="A243" s="56" t="s">
        <v>17</v>
      </c>
      <c r="B243" s="56" t="s">
        <v>17</v>
      </c>
      <c r="C243" s="56" t="s">
        <v>29</v>
      </c>
      <c r="D243" s="56" t="s">
        <v>17</v>
      </c>
      <c r="E243" s="56" t="s">
        <v>27</v>
      </c>
      <c r="F243" s="56" t="s">
        <v>17</v>
      </c>
      <c r="G243" s="56" t="s">
        <v>26</v>
      </c>
      <c r="H243" s="56" t="s">
        <v>17</v>
      </c>
      <c r="I243" s="56" t="s">
        <v>25</v>
      </c>
      <c r="J243" s="56" t="s">
        <v>18</v>
      </c>
      <c r="K243" s="56" t="s">
        <v>17</v>
      </c>
      <c r="L243" s="56" t="s">
        <v>27</v>
      </c>
      <c r="M243" s="56" t="s">
        <v>17</v>
      </c>
      <c r="N243" s="56" t="s">
        <v>17</v>
      </c>
      <c r="O243" s="56" t="s">
        <v>17</v>
      </c>
      <c r="P243" s="56" t="s">
        <v>17</v>
      </c>
      <c r="Q243" s="56" t="s">
        <v>17</v>
      </c>
      <c r="R243" s="57" t="s">
        <v>118</v>
      </c>
      <c r="S243" s="58" t="s">
        <v>53</v>
      </c>
      <c r="T243" s="59">
        <f>2580.4+9582.8+1918.3</f>
        <v>14081.499999999998</v>
      </c>
      <c r="U243" s="59">
        <f>8000-1614-28.9-1156.8</f>
        <v>5200.3</v>
      </c>
      <c r="V243" s="59">
        <f>1450.1-500</f>
        <v>950.09999999999991</v>
      </c>
      <c r="W243" s="97"/>
      <c r="X243" s="59"/>
      <c r="Y243" s="59"/>
      <c r="Z243" s="60">
        <f>T243+U243+V243+W243+X243+Y243</f>
        <v>20231.899999999998</v>
      </c>
      <c r="AA243" s="58">
        <v>2017</v>
      </c>
      <c r="AB243" s="40"/>
      <c r="AC243" s="41"/>
      <c r="AD243" s="41"/>
    </row>
    <row r="244" spans="1:32" s="1" customFormat="1" ht="60" x14ac:dyDescent="0.25">
      <c r="A244" s="56" t="s">
        <v>17</v>
      </c>
      <c r="B244" s="56" t="s">
        <v>17</v>
      </c>
      <c r="C244" s="56" t="s">
        <v>29</v>
      </c>
      <c r="D244" s="56" t="s">
        <v>17</v>
      </c>
      <c r="E244" s="56" t="s">
        <v>27</v>
      </c>
      <c r="F244" s="56" t="s">
        <v>17</v>
      </c>
      <c r="G244" s="56" t="s">
        <v>26</v>
      </c>
      <c r="H244" s="56" t="s">
        <v>17</v>
      </c>
      <c r="I244" s="56" t="s">
        <v>25</v>
      </c>
      <c r="J244" s="56" t="s">
        <v>18</v>
      </c>
      <c r="K244" s="56" t="s">
        <v>33</v>
      </c>
      <c r="L244" s="56" t="s">
        <v>29</v>
      </c>
      <c r="M244" s="56" t="s">
        <v>18</v>
      </c>
      <c r="N244" s="56" t="s">
        <v>18</v>
      </c>
      <c r="O244" s="56"/>
      <c r="P244" s="56"/>
      <c r="Q244" s="56"/>
      <c r="R244" s="57" t="s">
        <v>118</v>
      </c>
      <c r="S244" s="58" t="s">
        <v>53</v>
      </c>
      <c r="T244" s="59">
        <v>8770.7000000000007</v>
      </c>
      <c r="U244" s="59"/>
      <c r="V244" s="59"/>
      <c r="W244" s="97"/>
      <c r="X244" s="59"/>
      <c r="Y244" s="59"/>
      <c r="Z244" s="60">
        <f>T244+U244+V244+W244+X244+Y244</f>
        <v>8770.7000000000007</v>
      </c>
      <c r="AA244" s="58">
        <v>2017</v>
      </c>
      <c r="AB244" s="40"/>
      <c r="AC244" s="41"/>
      <c r="AD244" s="41"/>
    </row>
    <row r="245" spans="1:32" s="1" customFormat="1" ht="60" x14ac:dyDescent="0.25">
      <c r="A245" s="56" t="s">
        <v>17</v>
      </c>
      <c r="B245" s="56" t="s">
        <v>17</v>
      </c>
      <c r="C245" s="56" t="s">
        <v>29</v>
      </c>
      <c r="D245" s="56" t="s">
        <v>17</v>
      </c>
      <c r="E245" s="56" t="s">
        <v>27</v>
      </c>
      <c r="F245" s="56" t="s">
        <v>17</v>
      </c>
      <c r="G245" s="56" t="s">
        <v>26</v>
      </c>
      <c r="H245" s="56" t="s">
        <v>17</v>
      </c>
      <c r="I245" s="56" t="s">
        <v>25</v>
      </c>
      <c r="J245" s="56" t="s">
        <v>18</v>
      </c>
      <c r="K245" s="56" t="s">
        <v>17</v>
      </c>
      <c r="L245" s="56" t="s">
        <v>27</v>
      </c>
      <c r="M245" s="56" t="s">
        <v>161</v>
      </c>
      <c r="N245" s="56" t="s">
        <v>17</v>
      </c>
      <c r="O245" s="56" t="s">
        <v>19</v>
      </c>
      <c r="P245" s="56" t="s">
        <v>18</v>
      </c>
      <c r="Q245" s="56" t="s">
        <v>184</v>
      </c>
      <c r="R245" s="57" t="s">
        <v>118</v>
      </c>
      <c r="S245" s="58" t="s">
        <v>53</v>
      </c>
      <c r="T245" s="59"/>
      <c r="U245" s="59"/>
      <c r="V245" s="59">
        <f>8564-8520.6</f>
        <v>43.399999999999636</v>
      </c>
      <c r="W245" s="97"/>
      <c r="X245" s="59"/>
      <c r="Y245" s="59"/>
      <c r="Z245" s="60">
        <f>V245</f>
        <v>43.399999999999636</v>
      </c>
      <c r="AA245" s="58">
        <v>2017</v>
      </c>
      <c r="AB245" s="74"/>
      <c r="AC245" s="41"/>
      <c r="AD245" s="41"/>
    </row>
    <row r="246" spans="1:32" s="1" customFormat="1" ht="60" x14ac:dyDescent="0.25">
      <c r="A246" s="56" t="s">
        <v>17</v>
      </c>
      <c r="B246" s="56" t="s">
        <v>17</v>
      </c>
      <c r="C246" s="56" t="s">
        <v>29</v>
      </c>
      <c r="D246" s="56" t="s">
        <v>17</v>
      </c>
      <c r="E246" s="56" t="s">
        <v>27</v>
      </c>
      <c r="F246" s="56" t="s">
        <v>17</v>
      </c>
      <c r="G246" s="56" t="s">
        <v>26</v>
      </c>
      <c r="H246" s="56" t="s">
        <v>17</v>
      </c>
      <c r="I246" s="56" t="s">
        <v>25</v>
      </c>
      <c r="J246" s="56" t="s">
        <v>18</v>
      </c>
      <c r="K246" s="56" t="s">
        <v>17</v>
      </c>
      <c r="L246" s="56" t="s">
        <v>27</v>
      </c>
      <c r="M246" s="56" t="s">
        <v>18</v>
      </c>
      <c r="N246" s="56" t="s">
        <v>17</v>
      </c>
      <c r="O246" s="56" t="s">
        <v>19</v>
      </c>
      <c r="P246" s="56" t="s">
        <v>18</v>
      </c>
      <c r="Q246" s="56" t="s">
        <v>187</v>
      </c>
      <c r="R246" s="57" t="s">
        <v>118</v>
      </c>
      <c r="S246" s="58" t="s">
        <v>53</v>
      </c>
      <c r="T246" s="59"/>
      <c r="U246" s="59"/>
      <c r="V246" s="59">
        <v>22129.9</v>
      </c>
      <c r="W246" s="97"/>
      <c r="X246" s="59"/>
      <c r="Y246" s="59"/>
      <c r="Z246" s="60">
        <f>V246</f>
        <v>22129.9</v>
      </c>
      <c r="AA246" s="58">
        <v>2017</v>
      </c>
      <c r="AB246" s="74"/>
      <c r="AC246" s="41"/>
      <c r="AD246" s="41"/>
    </row>
    <row r="247" spans="1:32" s="1" customFormat="1" ht="60" x14ac:dyDescent="0.25">
      <c r="A247" s="56" t="s">
        <v>17</v>
      </c>
      <c r="B247" s="56" t="s">
        <v>17</v>
      </c>
      <c r="C247" s="56" t="s">
        <v>29</v>
      </c>
      <c r="D247" s="56" t="s">
        <v>17</v>
      </c>
      <c r="E247" s="56" t="s">
        <v>27</v>
      </c>
      <c r="F247" s="56" t="s">
        <v>17</v>
      </c>
      <c r="G247" s="56" t="s">
        <v>26</v>
      </c>
      <c r="H247" s="56" t="s">
        <v>17</v>
      </c>
      <c r="I247" s="56" t="s">
        <v>25</v>
      </c>
      <c r="J247" s="56" t="s">
        <v>18</v>
      </c>
      <c r="K247" s="56" t="s">
        <v>17</v>
      </c>
      <c r="L247" s="56" t="s">
        <v>27</v>
      </c>
      <c r="M247" s="56" t="s">
        <v>18</v>
      </c>
      <c r="N247" s="56" t="s">
        <v>17</v>
      </c>
      <c r="O247" s="56" t="s">
        <v>33</v>
      </c>
      <c r="P247" s="56" t="s">
        <v>18</v>
      </c>
      <c r="Q247" s="56" t="s">
        <v>187</v>
      </c>
      <c r="R247" s="57" t="s">
        <v>118</v>
      </c>
      <c r="S247" s="58" t="s">
        <v>53</v>
      </c>
      <c r="T247" s="59"/>
      <c r="U247" s="59"/>
      <c r="V247" s="59">
        <v>450</v>
      </c>
      <c r="W247" s="97"/>
      <c r="X247" s="59"/>
      <c r="Y247" s="59"/>
      <c r="Z247" s="60">
        <f>V247</f>
        <v>450</v>
      </c>
      <c r="AA247" s="58">
        <v>2017</v>
      </c>
      <c r="AB247" s="74"/>
      <c r="AC247" s="41"/>
      <c r="AD247" s="41"/>
    </row>
    <row r="248" spans="1:32" ht="60" x14ac:dyDescent="0.25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17" t="s">
        <v>123</v>
      </c>
      <c r="S248" s="15" t="s">
        <v>54</v>
      </c>
      <c r="T248" s="8">
        <v>17.8</v>
      </c>
      <c r="U248" s="8">
        <v>5.6</v>
      </c>
      <c r="V248" s="8">
        <v>20.6</v>
      </c>
      <c r="W248" s="93"/>
      <c r="X248" s="8"/>
      <c r="Y248" s="8"/>
      <c r="Z248" s="5">
        <f>T248+U248+V248+W248+X248+Y248</f>
        <v>44</v>
      </c>
      <c r="AA248" s="15">
        <v>2017</v>
      </c>
    </row>
    <row r="249" spans="1:32" ht="60" x14ac:dyDescent="0.2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7" t="s">
        <v>42</v>
      </c>
      <c r="S249" s="58" t="s">
        <v>39</v>
      </c>
      <c r="T249" s="62">
        <v>1</v>
      </c>
      <c r="U249" s="62">
        <v>1</v>
      </c>
      <c r="V249" s="62">
        <v>1</v>
      </c>
      <c r="W249" s="98"/>
      <c r="X249" s="62"/>
      <c r="Y249" s="62"/>
      <c r="Z249" s="62">
        <v>1</v>
      </c>
      <c r="AA249" s="58">
        <v>2017</v>
      </c>
    </row>
    <row r="250" spans="1:32" s="52" customFormat="1" ht="30" x14ac:dyDescent="0.25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17" t="s">
        <v>43</v>
      </c>
      <c r="S250" s="15" t="s">
        <v>49</v>
      </c>
      <c r="T250" s="21">
        <f>15+12+42+10</f>
        <v>79</v>
      </c>
      <c r="U250" s="21">
        <f>11+15+84+21</f>
        <v>131</v>
      </c>
      <c r="V250" s="21">
        <f>55+15+30+70</f>
        <v>170</v>
      </c>
      <c r="W250" s="94"/>
      <c r="X250" s="21"/>
      <c r="Y250" s="21"/>
      <c r="Z250" s="6">
        <f>T250+U250+V250+W250+X250+Y250</f>
        <v>380</v>
      </c>
      <c r="AA250" s="15">
        <v>2017</v>
      </c>
      <c r="AB250" s="38"/>
      <c r="AC250" s="38"/>
      <c r="AD250" s="38"/>
      <c r="AE250" s="39"/>
      <c r="AF250" s="39"/>
    </row>
    <row r="251" spans="1:32" s="52" customFormat="1" ht="45" x14ac:dyDescent="0.25">
      <c r="A251" s="56" t="s">
        <v>17</v>
      </c>
      <c r="B251" s="56" t="s">
        <v>17</v>
      </c>
      <c r="C251" s="56" t="s">
        <v>24</v>
      </c>
      <c r="D251" s="56" t="s">
        <v>17</v>
      </c>
      <c r="E251" s="56" t="s">
        <v>27</v>
      </c>
      <c r="F251" s="56" t="s">
        <v>17</v>
      </c>
      <c r="G251" s="56" t="s">
        <v>26</v>
      </c>
      <c r="H251" s="56" t="s">
        <v>17</v>
      </c>
      <c r="I251" s="56" t="s">
        <v>25</v>
      </c>
      <c r="J251" s="56" t="s">
        <v>18</v>
      </c>
      <c r="K251" s="56" t="s">
        <v>17</v>
      </c>
      <c r="L251" s="56" t="s">
        <v>17</v>
      </c>
      <c r="M251" s="56" t="s">
        <v>17</v>
      </c>
      <c r="N251" s="56" t="s">
        <v>17</v>
      </c>
      <c r="O251" s="56" t="s">
        <v>17</v>
      </c>
      <c r="P251" s="56" t="s">
        <v>17</v>
      </c>
      <c r="Q251" s="56" t="s">
        <v>17</v>
      </c>
      <c r="R251" s="57" t="s">
        <v>163</v>
      </c>
      <c r="S251" s="58" t="s">
        <v>53</v>
      </c>
      <c r="T251" s="62"/>
      <c r="U251" s="60">
        <f>U252+U253</f>
        <v>981</v>
      </c>
      <c r="V251" s="65"/>
      <c r="W251" s="100"/>
      <c r="X251" s="65"/>
      <c r="Y251" s="65"/>
      <c r="Z251" s="60">
        <f t="shared" ref="Z251:Z262" si="19">U251</f>
        <v>981</v>
      </c>
      <c r="AA251" s="58">
        <v>2016</v>
      </c>
      <c r="AB251" s="38"/>
      <c r="AC251" s="38"/>
      <c r="AD251" s="38"/>
      <c r="AE251" s="39"/>
      <c r="AF251" s="39"/>
    </row>
    <row r="252" spans="1:32" s="52" customFormat="1" ht="45" x14ac:dyDescent="0.25">
      <c r="A252" s="56" t="s">
        <v>17</v>
      </c>
      <c r="B252" s="56" t="s">
        <v>17</v>
      </c>
      <c r="C252" s="56" t="s">
        <v>24</v>
      </c>
      <c r="D252" s="56" t="s">
        <v>17</v>
      </c>
      <c r="E252" s="56" t="s">
        <v>27</v>
      </c>
      <c r="F252" s="56" t="s">
        <v>17</v>
      </c>
      <c r="G252" s="56" t="s">
        <v>26</v>
      </c>
      <c r="H252" s="56" t="s">
        <v>17</v>
      </c>
      <c r="I252" s="56" t="s">
        <v>25</v>
      </c>
      <c r="J252" s="56" t="s">
        <v>18</v>
      </c>
      <c r="K252" s="56" t="s">
        <v>17</v>
      </c>
      <c r="L252" s="56" t="s">
        <v>27</v>
      </c>
      <c r="M252" s="56" t="s">
        <v>161</v>
      </c>
      <c r="N252" s="56" t="s">
        <v>17</v>
      </c>
      <c r="O252" s="56" t="s">
        <v>27</v>
      </c>
      <c r="P252" s="56" t="s">
        <v>28</v>
      </c>
      <c r="Q252" s="56" t="s">
        <v>162</v>
      </c>
      <c r="R252" s="57" t="s">
        <v>163</v>
      </c>
      <c r="S252" s="58" t="s">
        <v>53</v>
      </c>
      <c r="T252" s="62"/>
      <c r="U252" s="59">
        <f>321+232+52-24</f>
        <v>581</v>
      </c>
      <c r="V252" s="62"/>
      <c r="W252" s="98"/>
      <c r="X252" s="62"/>
      <c r="Y252" s="62"/>
      <c r="Z252" s="60">
        <f t="shared" si="19"/>
        <v>581</v>
      </c>
      <c r="AA252" s="58">
        <v>2016</v>
      </c>
      <c r="AB252" s="41"/>
      <c r="AC252" s="38"/>
      <c r="AD252" s="38"/>
      <c r="AE252" s="39"/>
      <c r="AF252" s="39"/>
    </row>
    <row r="253" spans="1:32" s="52" customFormat="1" ht="45" x14ac:dyDescent="0.25">
      <c r="A253" s="56" t="s">
        <v>17</v>
      </c>
      <c r="B253" s="56" t="s">
        <v>17</v>
      </c>
      <c r="C253" s="56" t="s">
        <v>24</v>
      </c>
      <c r="D253" s="56" t="s">
        <v>17</v>
      </c>
      <c r="E253" s="56" t="s">
        <v>27</v>
      </c>
      <c r="F253" s="56" t="s">
        <v>17</v>
      </c>
      <c r="G253" s="56" t="s">
        <v>26</v>
      </c>
      <c r="H253" s="56" t="s">
        <v>17</v>
      </c>
      <c r="I253" s="56" t="s">
        <v>25</v>
      </c>
      <c r="J253" s="56" t="s">
        <v>18</v>
      </c>
      <c r="K253" s="56" t="s">
        <v>17</v>
      </c>
      <c r="L253" s="56" t="s">
        <v>27</v>
      </c>
      <c r="M253" s="56" t="s">
        <v>18</v>
      </c>
      <c r="N253" s="56" t="s">
        <v>17</v>
      </c>
      <c r="O253" s="56" t="s">
        <v>27</v>
      </c>
      <c r="P253" s="56" t="s">
        <v>28</v>
      </c>
      <c r="Q253" s="56" t="s">
        <v>162</v>
      </c>
      <c r="R253" s="57" t="s">
        <v>163</v>
      </c>
      <c r="S253" s="58" t="s">
        <v>53</v>
      </c>
      <c r="T253" s="62"/>
      <c r="U253" s="59">
        <v>400</v>
      </c>
      <c r="V253" s="62"/>
      <c r="W253" s="98"/>
      <c r="X253" s="62"/>
      <c r="Y253" s="62"/>
      <c r="Z253" s="60">
        <f t="shared" si="19"/>
        <v>400</v>
      </c>
      <c r="AA253" s="58">
        <v>2016</v>
      </c>
      <c r="AB253" s="38"/>
      <c r="AC253" s="38"/>
      <c r="AD253" s="38"/>
      <c r="AE253" s="39"/>
      <c r="AF253" s="39"/>
    </row>
    <row r="254" spans="1:32" s="52" customFormat="1" ht="30" x14ac:dyDescent="0.25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17" t="s">
        <v>164</v>
      </c>
      <c r="S254" s="15" t="s">
        <v>54</v>
      </c>
      <c r="T254" s="21"/>
      <c r="U254" s="8">
        <v>1.6</v>
      </c>
      <c r="V254" s="8"/>
      <c r="W254" s="93"/>
      <c r="X254" s="8"/>
      <c r="Y254" s="8"/>
      <c r="Z254" s="5">
        <f t="shared" si="19"/>
        <v>1.6</v>
      </c>
      <c r="AA254" s="15">
        <v>2016</v>
      </c>
      <c r="AB254" s="38"/>
      <c r="AC254" s="38"/>
      <c r="AD254" s="38"/>
      <c r="AE254" s="39"/>
      <c r="AF254" s="39"/>
    </row>
    <row r="255" spans="1:32" s="52" customFormat="1" ht="45" x14ac:dyDescent="0.25">
      <c r="A255" s="56" t="s">
        <v>17</v>
      </c>
      <c r="B255" s="56" t="s">
        <v>17</v>
      </c>
      <c r="C255" s="56" t="s">
        <v>24</v>
      </c>
      <c r="D255" s="56" t="s">
        <v>17</v>
      </c>
      <c r="E255" s="56" t="s">
        <v>27</v>
      </c>
      <c r="F255" s="56" t="s">
        <v>17</v>
      </c>
      <c r="G255" s="56" t="s">
        <v>26</v>
      </c>
      <c r="H255" s="56" t="s">
        <v>17</v>
      </c>
      <c r="I255" s="56" t="s">
        <v>25</v>
      </c>
      <c r="J255" s="56" t="s">
        <v>18</v>
      </c>
      <c r="K255" s="56" t="s">
        <v>17</v>
      </c>
      <c r="L255" s="56" t="s">
        <v>17</v>
      </c>
      <c r="M255" s="56" t="s">
        <v>17</v>
      </c>
      <c r="N255" s="56" t="s">
        <v>17</v>
      </c>
      <c r="O255" s="56" t="s">
        <v>17</v>
      </c>
      <c r="P255" s="56" t="s">
        <v>17</v>
      </c>
      <c r="Q255" s="56" t="s">
        <v>17</v>
      </c>
      <c r="R255" s="57" t="s">
        <v>165</v>
      </c>
      <c r="S255" s="58" t="s">
        <v>53</v>
      </c>
      <c r="T255" s="62"/>
      <c r="U255" s="60">
        <f>U256+U257</f>
        <v>207</v>
      </c>
      <c r="V255" s="65"/>
      <c r="W255" s="100"/>
      <c r="X255" s="65"/>
      <c r="Y255" s="65"/>
      <c r="Z255" s="60">
        <f t="shared" si="19"/>
        <v>207</v>
      </c>
      <c r="AA255" s="58">
        <v>2016</v>
      </c>
      <c r="AB255" s="38"/>
      <c r="AC255" s="38"/>
      <c r="AD255" s="38"/>
      <c r="AE255" s="39"/>
      <c r="AF255" s="39"/>
    </row>
    <row r="256" spans="1:32" s="52" customFormat="1" ht="45" x14ac:dyDescent="0.25">
      <c r="A256" s="56" t="s">
        <v>17</v>
      </c>
      <c r="B256" s="56" t="s">
        <v>17</v>
      </c>
      <c r="C256" s="56" t="s">
        <v>24</v>
      </c>
      <c r="D256" s="56" t="s">
        <v>17</v>
      </c>
      <c r="E256" s="56" t="s">
        <v>27</v>
      </c>
      <c r="F256" s="56" t="s">
        <v>17</v>
      </c>
      <c r="G256" s="56" t="s">
        <v>26</v>
      </c>
      <c r="H256" s="56" t="s">
        <v>17</v>
      </c>
      <c r="I256" s="56" t="s">
        <v>25</v>
      </c>
      <c r="J256" s="56" t="s">
        <v>18</v>
      </c>
      <c r="K256" s="56" t="s">
        <v>17</v>
      </c>
      <c r="L256" s="56" t="s">
        <v>27</v>
      </c>
      <c r="M256" s="56" t="s">
        <v>161</v>
      </c>
      <c r="N256" s="56" t="s">
        <v>17</v>
      </c>
      <c r="O256" s="56" t="s">
        <v>27</v>
      </c>
      <c r="P256" s="56" t="s">
        <v>28</v>
      </c>
      <c r="Q256" s="56" t="s">
        <v>162</v>
      </c>
      <c r="R256" s="57" t="s">
        <v>165</v>
      </c>
      <c r="S256" s="58" t="s">
        <v>53</v>
      </c>
      <c r="T256" s="62"/>
      <c r="U256" s="59">
        <f>65.6+41.4+17.2</f>
        <v>124.2</v>
      </c>
      <c r="V256" s="62"/>
      <c r="W256" s="98"/>
      <c r="X256" s="62"/>
      <c r="Y256" s="62"/>
      <c r="Z256" s="60">
        <f t="shared" si="19"/>
        <v>124.2</v>
      </c>
      <c r="AA256" s="58">
        <v>2016</v>
      </c>
      <c r="AB256" s="38"/>
      <c r="AC256" s="38"/>
      <c r="AD256" s="38"/>
      <c r="AE256" s="39"/>
      <c r="AF256" s="39"/>
    </row>
    <row r="257" spans="1:32" s="52" customFormat="1" ht="45" x14ac:dyDescent="0.25">
      <c r="A257" s="56" t="s">
        <v>17</v>
      </c>
      <c r="B257" s="56" t="s">
        <v>17</v>
      </c>
      <c r="C257" s="56" t="s">
        <v>24</v>
      </c>
      <c r="D257" s="56" t="s">
        <v>17</v>
      </c>
      <c r="E257" s="56" t="s">
        <v>27</v>
      </c>
      <c r="F257" s="56" t="s">
        <v>17</v>
      </c>
      <c r="G257" s="56" t="s">
        <v>26</v>
      </c>
      <c r="H257" s="56" t="s">
        <v>17</v>
      </c>
      <c r="I257" s="56" t="s">
        <v>25</v>
      </c>
      <c r="J257" s="56" t="s">
        <v>18</v>
      </c>
      <c r="K257" s="56" t="s">
        <v>17</v>
      </c>
      <c r="L257" s="56" t="s">
        <v>27</v>
      </c>
      <c r="M257" s="56" t="s">
        <v>18</v>
      </c>
      <c r="N257" s="56" t="s">
        <v>17</v>
      </c>
      <c r="O257" s="56" t="s">
        <v>27</v>
      </c>
      <c r="P257" s="56" t="s">
        <v>28</v>
      </c>
      <c r="Q257" s="56" t="s">
        <v>162</v>
      </c>
      <c r="R257" s="57" t="s">
        <v>165</v>
      </c>
      <c r="S257" s="58" t="s">
        <v>53</v>
      </c>
      <c r="T257" s="62"/>
      <c r="U257" s="59">
        <v>82.8</v>
      </c>
      <c r="V257" s="62"/>
      <c r="W257" s="98"/>
      <c r="X257" s="62"/>
      <c r="Y257" s="62"/>
      <c r="Z257" s="60">
        <f t="shared" si="19"/>
        <v>82.8</v>
      </c>
      <c r="AA257" s="58">
        <v>2016</v>
      </c>
      <c r="AB257" s="38"/>
      <c r="AC257" s="38"/>
      <c r="AD257" s="38"/>
      <c r="AE257" s="39"/>
      <c r="AF257" s="39"/>
    </row>
    <row r="258" spans="1:32" s="52" customFormat="1" ht="30" x14ac:dyDescent="0.2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17" t="s">
        <v>166</v>
      </c>
      <c r="S258" s="15" t="s">
        <v>15</v>
      </c>
      <c r="T258" s="21"/>
      <c r="U258" s="8">
        <v>92</v>
      </c>
      <c r="V258" s="8"/>
      <c r="W258" s="93"/>
      <c r="X258" s="8"/>
      <c r="Y258" s="8"/>
      <c r="Z258" s="5">
        <f t="shared" si="19"/>
        <v>92</v>
      </c>
      <c r="AA258" s="15">
        <v>2016</v>
      </c>
      <c r="AB258" s="38"/>
      <c r="AC258" s="38"/>
      <c r="AD258" s="38"/>
      <c r="AE258" s="39"/>
      <c r="AF258" s="39"/>
    </row>
    <row r="259" spans="1:32" s="52" customFormat="1" ht="45" x14ac:dyDescent="0.25">
      <c r="A259" s="56" t="s">
        <v>17</v>
      </c>
      <c r="B259" s="56" t="s">
        <v>17</v>
      </c>
      <c r="C259" s="56" t="s">
        <v>29</v>
      </c>
      <c r="D259" s="56" t="s">
        <v>17</v>
      </c>
      <c r="E259" s="56" t="s">
        <v>27</v>
      </c>
      <c r="F259" s="56" t="s">
        <v>17</v>
      </c>
      <c r="G259" s="56" t="s">
        <v>26</v>
      </c>
      <c r="H259" s="56" t="s">
        <v>17</v>
      </c>
      <c r="I259" s="56" t="s">
        <v>25</v>
      </c>
      <c r="J259" s="56" t="s">
        <v>18</v>
      </c>
      <c r="K259" s="56" t="s">
        <v>17</v>
      </c>
      <c r="L259" s="56" t="s">
        <v>17</v>
      </c>
      <c r="M259" s="56" t="s">
        <v>17</v>
      </c>
      <c r="N259" s="56" t="s">
        <v>17</v>
      </c>
      <c r="O259" s="56" t="s">
        <v>17</v>
      </c>
      <c r="P259" s="56" t="s">
        <v>17</v>
      </c>
      <c r="Q259" s="56" t="s">
        <v>17</v>
      </c>
      <c r="R259" s="57" t="s">
        <v>167</v>
      </c>
      <c r="S259" s="58" t="s">
        <v>53</v>
      </c>
      <c r="T259" s="62"/>
      <c r="U259" s="60">
        <f>U260+U261</f>
        <v>1286.2</v>
      </c>
      <c r="V259" s="65"/>
      <c r="W259" s="100"/>
      <c r="X259" s="65"/>
      <c r="Y259" s="65"/>
      <c r="Z259" s="60">
        <f t="shared" si="19"/>
        <v>1286.2</v>
      </c>
      <c r="AA259" s="58">
        <v>2016</v>
      </c>
      <c r="AB259" s="38"/>
      <c r="AC259" s="38"/>
      <c r="AD259" s="38"/>
      <c r="AE259" s="39"/>
      <c r="AF259" s="39"/>
    </row>
    <row r="260" spans="1:32" s="52" customFormat="1" ht="45" x14ac:dyDescent="0.25">
      <c r="A260" s="56" t="s">
        <v>17</v>
      </c>
      <c r="B260" s="56" t="s">
        <v>17</v>
      </c>
      <c r="C260" s="56" t="s">
        <v>29</v>
      </c>
      <c r="D260" s="56" t="s">
        <v>17</v>
      </c>
      <c r="E260" s="56" t="s">
        <v>27</v>
      </c>
      <c r="F260" s="56" t="s">
        <v>17</v>
      </c>
      <c r="G260" s="56" t="s">
        <v>26</v>
      </c>
      <c r="H260" s="56" t="s">
        <v>17</v>
      </c>
      <c r="I260" s="56" t="s">
        <v>25</v>
      </c>
      <c r="J260" s="56" t="s">
        <v>18</v>
      </c>
      <c r="K260" s="56" t="s">
        <v>17</v>
      </c>
      <c r="L260" s="56" t="s">
        <v>27</v>
      </c>
      <c r="M260" s="56" t="s">
        <v>161</v>
      </c>
      <c r="N260" s="56" t="s">
        <v>17</v>
      </c>
      <c r="O260" s="56" t="s">
        <v>27</v>
      </c>
      <c r="P260" s="56" t="s">
        <v>28</v>
      </c>
      <c r="Q260" s="56" t="s">
        <v>162</v>
      </c>
      <c r="R260" s="57" t="s">
        <v>167</v>
      </c>
      <c r="S260" s="58" t="s">
        <v>53</v>
      </c>
      <c r="T260" s="62"/>
      <c r="U260" s="59">
        <f>400+476.2+10</f>
        <v>886.2</v>
      </c>
      <c r="V260" s="62"/>
      <c r="W260" s="98"/>
      <c r="X260" s="62"/>
      <c r="Y260" s="62"/>
      <c r="Z260" s="60">
        <f t="shared" si="19"/>
        <v>886.2</v>
      </c>
      <c r="AA260" s="58">
        <v>2016</v>
      </c>
      <c r="AB260" s="38"/>
      <c r="AC260" s="38"/>
      <c r="AD260" s="38"/>
      <c r="AE260" s="39"/>
      <c r="AF260" s="39"/>
    </row>
    <row r="261" spans="1:32" s="52" customFormat="1" ht="45" x14ac:dyDescent="0.25">
      <c r="A261" s="56" t="s">
        <v>17</v>
      </c>
      <c r="B261" s="56" t="s">
        <v>17</v>
      </c>
      <c r="C261" s="56" t="s">
        <v>29</v>
      </c>
      <c r="D261" s="56" t="s">
        <v>17</v>
      </c>
      <c r="E261" s="56" t="s">
        <v>27</v>
      </c>
      <c r="F261" s="56" t="s">
        <v>17</v>
      </c>
      <c r="G261" s="56" t="s">
        <v>26</v>
      </c>
      <c r="H261" s="56" t="s">
        <v>17</v>
      </c>
      <c r="I261" s="56" t="s">
        <v>25</v>
      </c>
      <c r="J261" s="56" t="s">
        <v>18</v>
      </c>
      <c r="K261" s="56" t="s">
        <v>17</v>
      </c>
      <c r="L261" s="56" t="s">
        <v>27</v>
      </c>
      <c r="M261" s="56" t="s">
        <v>18</v>
      </c>
      <c r="N261" s="56" t="s">
        <v>17</v>
      </c>
      <c r="O261" s="56" t="s">
        <v>27</v>
      </c>
      <c r="P261" s="56" t="s">
        <v>28</v>
      </c>
      <c r="Q261" s="56" t="s">
        <v>162</v>
      </c>
      <c r="R261" s="57" t="s">
        <v>167</v>
      </c>
      <c r="S261" s="58" t="s">
        <v>53</v>
      </c>
      <c r="T261" s="62" t="s">
        <v>170</v>
      </c>
      <c r="U261" s="59">
        <v>400</v>
      </c>
      <c r="V261" s="62"/>
      <c r="W261" s="98"/>
      <c r="X261" s="62"/>
      <c r="Y261" s="62"/>
      <c r="Z261" s="60">
        <f t="shared" si="19"/>
        <v>400</v>
      </c>
      <c r="AA261" s="58">
        <v>2016</v>
      </c>
      <c r="AB261" s="38"/>
      <c r="AC261" s="38"/>
      <c r="AD261" s="38"/>
      <c r="AE261" s="39"/>
      <c r="AF261" s="39"/>
    </row>
    <row r="262" spans="1:32" s="52" customFormat="1" ht="30" x14ac:dyDescent="0.25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17" t="s">
        <v>169</v>
      </c>
      <c r="S262" s="15" t="s">
        <v>168</v>
      </c>
      <c r="T262" s="21"/>
      <c r="U262" s="8">
        <v>873.3</v>
      </c>
      <c r="V262" s="8"/>
      <c r="W262" s="93"/>
      <c r="X262" s="8"/>
      <c r="Y262" s="8"/>
      <c r="Z262" s="5">
        <f t="shared" si="19"/>
        <v>873.3</v>
      </c>
      <c r="AA262" s="15">
        <v>2016</v>
      </c>
      <c r="AB262" s="38"/>
      <c r="AC262" s="38"/>
      <c r="AD262" s="38"/>
      <c r="AE262" s="39"/>
      <c r="AF262" s="39"/>
    </row>
    <row r="263" spans="1:32" s="52" customFormat="1" ht="45" x14ac:dyDescent="0.25">
      <c r="A263" s="56" t="s">
        <v>17</v>
      </c>
      <c r="B263" s="56" t="s">
        <v>17</v>
      </c>
      <c r="C263" s="56" t="s">
        <v>27</v>
      </c>
      <c r="D263" s="58">
        <v>0</v>
      </c>
      <c r="E263" s="58">
        <v>4</v>
      </c>
      <c r="F263" s="58">
        <v>0</v>
      </c>
      <c r="G263" s="58">
        <v>9</v>
      </c>
      <c r="H263" s="56" t="s">
        <v>17</v>
      </c>
      <c r="I263" s="56" t="s">
        <v>25</v>
      </c>
      <c r="J263" s="56" t="s">
        <v>18</v>
      </c>
      <c r="K263" s="56" t="s">
        <v>17</v>
      </c>
      <c r="L263" s="56" t="s">
        <v>17</v>
      </c>
      <c r="M263" s="56" t="s">
        <v>17</v>
      </c>
      <c r="N263" s="56" t="s">
        <v>17</v>
      </c>
      <c r="O263" s="56" t="s">
        <v>17</v>
      </c>
      <c r="P263" s="56" t="s">
        <v>17</v>
      </c>
      <c r="Q263" s="56" t="s">
        <v>17</v>
      </c>
      <c r="R263" s="57" t="s">
        <v>194</v>
      </c>
      <c r="S263" s="58" t="s">
        <v>53</v>
      </c>
      <c r="T263" s="59"/>
      <c r="U263" s="59"/>
      <c r="V263" s="60">
        <f>V264+V265</f>
        <v>540.29999999999995</v>
      </c>
      <c r="W263" s="97"/>
      <c r="X263" s="59"/>
      <c r="Y263" s="59"/>
      <c r="Z263" s="60">
        <f t="shared" ref="Z263:Z294" si="20">V263</f>
        <v>540.29999999999995</v>
      </c>
      <c r="AA263" s="58">
        <v>2017</v>
      </c>
      <c r="AB263" s="41"/>
      <c r="AC263" s="38"/>
      <c r="AD263" s="38"/>
      <c r="AE263" s="39"/>
      <c r="AF263" s="39"/>
    </row>
    <row r="264" spans="1:32" s="52" customFormat="1" ht="45" x14ac:dyDescent="0.25">
      <c r="A264" s="56" t="s">
        <v>17</v>
      </c>
      <c r="B264" s="56" t="s">
        <v>17</v>
      </c>
      <c r="C264" s="56" t="s">
        <v>27</v>
      </c>
      <c r="D264" s="58">
        <v>0</v>
      </c>
      <c r="E264" s="58">
        <v>4</v>
      </c>
      <c r="F264" s="58">
        <v>0</v>
      </c>
      <c r="G264" s="58">
        <v>9</v>
      </c>
      <c r="H264" s="56" t="s">
        <v>17</v>
      </c>
      <c r="I264" s="56" t="s">
        <v>25</v>
      </c>
      <c r="J264" s="56" t="s">
        <v>18</v>
      </c>
      <c r="K264" s="56" t="s">
        <v>17</v>
      </c>
      <c r="L264" s="56" t="s">
        <v>27</v>
      </c>
      <c r="M264" s="56" t="s">
        <v>161</v>
      </c>
      <c r="N264" s="56" t="s">
        <v>17</v>
      </c>
      <c r="O264" s="56" t="s">
        <v>27</v>
      </c>
      <c r="P264" s="56" t="s">
        <v>28</v>
      </c>
      <c r="Q264" s="56" t="s">
        <v>191</v>
      </c>
      <c r="R264" s="57" t="s">
        <v>194</v>
      </c>
      <c r="S264" s="58" t="s">
        <v>53</v>
      </c>
      <c r="T264" s="59"/>
      <c r="U264" s="59"/>
      <c r="V264" s="59">
        <v>147.4</v>
      </c>
      <c r="W264" s="97"/>
      <c r="X264" s="59"/>
      <c r="Y264" s="59"/>
      <c r="Z264" s="60">
        <f t="shared" si="20"/>
        <v>147.4</v>
      </c>
      <c r="AA264" s="58">
        <v>2017</v>
      </c>
      <c r="AB264" s="41"/>
      <c r="AC264" s="38"/>
      <c r="AD264" s="38"/>
      <c r="AE264" s="39"/>
      <c r="AF264" s="39"/>
    </row>
    <row r="265" spans="1:32" s="52" customFormat="1" ht="45" x14ac:dyDescent="0.25">
      <c r="A265" s="56" t="s">
        <v>17</v>
      </c>
      <c r="B265" s="56" t="s">
        <v>17</v>
      </c>
      <c r="C265" s="56" t="s">
        <v>27</v>
      </c>
      <c r="D265" s="58">
        <v>0</v>
      </c>
      <c r="E265" s="58">
        <v>4</v>
      </c>
      <c r="F265" s="58">
        <v>0</v>
      </c>
      <c r="G265" s="58">
        <v>9</v>
      </c>
      <c r="H265" s="56" t="s">
        <v>17</v>
      </c>
      <c r="I265" s="56" t="s">
        <v>25</v>
      </c>
      <c r="J265" s="56" t="s">
        <v>18</v>
      </c>
      <c r="K265" s="56" t="s">
        <v>17</v>
      </c>
      <c r="L265" s="56" t="s">
        <v>27</v>
      </c>
      <c r="M265" s="56" t="s">
        <v>161</v>
      </c>
      <c r="N265" s="56" t="s">
        <v>17</v>
      </c>
      <c r="O265" s="56" t="s">
        <v>27</v>
      </c>
      <c r="P265" s="56" t="s">
        <v>28</v>
      </c>
      <c r="Q265" s="56" t="s">
        <v>192</v>
      </c>
      <c r="R265" s="57" t="s">
        <v>194</v>
      </c>
      <c r="S265" s="58" t="s">
        <v>53</v>
      </c>
      <c r="T265" s="59"/>
      <c r="U265" s="59"/>
      <c r="V265" s="59">
        <v>392.9</v>
      </c>
      <c r="W265" s="97"/>
      <c r="X265" s="59"/>
      <c r="Y265" s="59"/>
      <c r="Z265" s="60">
        <f t="shared" si="20"/>
        <v>392.9</v>
      </c>
      <c r="AA265" s="58">
        <v>2017</v>
      </c>
      <c r="AB265" s="41"/>
      <c r="AC265" s="38"/>
      <c r="AD265" s="38"/>
      <c r="AE265" s="39"/>
      <c r="AF265" s="39"/>
    </row>
    <row r="266" spans="1:32" s="52" customFormat="1" ht="60" x14ac:dyDescent="0.25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17" t="s">
        <v>209</v>
      </c>
      <c r="S266" s="15" t="s">
        <v>54</v>
      </c>
      <c r="T266" s="8"/>
      <c r="U266" s="8"/>
      <c r="V266" s="8">
        <v>0.7</v>
      </c>
      <c r="W266" s="93"/>
      <c r="X266" s="8"/>
      <c r="Y266" s="8"/>
      <c r="Z266" s="5">
        <f t="shared" si="20"/>
        <v>0.7</v>
      </c>
      <c r="AA266" s="15">
        <v>2017</v>
      </c>
      <c r="AB266" s="41"/>
      <c r="AC266" s="38"/>
      <c r="AD266" s="38"/>
      <c r="AE266" s="39"/>
      <c r="AF266" s="39"/>
    </row>
    <row r="267" spans="1:32" s="52" customFormat="1" ht="45" x14ac:dyDescent="0.25">
      <c r="A267" s="56" t="s">
        <v>17</v>
      </c>
      <c r="B267" s="56" t="s">
        <v>17</v>
      </c>
      <c r="C267" s="56" t="s">
        <v>27</v>
      </c>
      <c r="D267" s="58">
        <v>0</v>
      </c>
      <c r="E267" s="58">
        <v>4</v>
      </c>
      <c r="F267" s="58">
        <v>0</v>
      </c>
      <c r="G267" s="58">
        <v>9</v>
      </c>
      <c r="H267" s="56" t="s">
        <v>17</v>
      </c>
      <c r="I267" s="56" t="s">
        <v>25</v>
      </c>
      <c r="J267" s="56" t="s">
        <v>18</v>
      </c>
      <c r="K267" s="56" t="s">
        <v>17</v>
      </c>
      <c r="L267" s="56" t="s">
        <v>17</v>
      </c>
      <c r="M267" s="56" t="s">
        <v>17</v>
      </c>
      <c r="N267" s="56" t="s">
        <v>17</v>
      </c>
      <c r="O267" s="56" t="s">
        <v>17</v>
      </c>
      <c r="P267" s="56" t="s">
        <v>17</v>
      </c>
      <c r="Q267" s="56" t="s">
        <v>17</v>
      </c>
      <c r="R267" s="57" t="s">
        <v>195</v>
      </c>
      <c r="S267" s="58" t="s">
        <v>53</v>
      </c>
      <c r="T267" s="59"/>
      <c r="U267" s="59"/>
      <c r="V267" s="60">
        <f>V268+V269+V270</f>
        <v>918.59999999999991</v>
      </c>
      <c r="W267" s="97"/>
      <c r="X267" s="59"/>
      <c r="Y267" s="59"/>
      <c r="Z267" s="60">
        <f t="shared" si="20"/>
        <v>918.59999999999991</v>
      </c>
      <c r="AA267" s="58">
        <v>2017</v>
      </c>
      <c r="AB267" s="41"/>
      <c r="AC267" s="38"/>
      <c r="AD267" s="38"/>
      <c r="AE267" s="39"/>
      <c r="AF267" s="39"/>
    </row>
    <row r="268" spans="1:32" s="52" customFormat="1" ht="45" x14ac:dyDescent="0.25">
      <c r="A268" s="56" t="s">
        <v>17</v>
      </c>
      <c r="B268" s="56" t="s">
        <v>17</v>
      </c>
      <c r="C268" s="56" t="s">
        <v>27</v>
      </c>
      <c r="D268" s="58">
        <v>0</v>
      </c>
      <c r="E268" s="58">
        <v>4</v>
      </c>
      <c r="F268" s="58">
        <v>0</v>
      </c>
      <c r="G268" s="58">
        <v>9</v>
      </c>
      <c r="H268" s="56" t="s">
        <v>17</v>
      </c>
      <c r="I268" s="56" t="s">
        <v>25</v>
      </c>
      <c r="J268" s="56" t="s">
        <v>18</v>
      </c>
      <c r="K268" s="56" t="s">
        <v>17</v>
      </c>
      <c r="L268" s="56" t="s">
        <v>27</v>
      </c>
      <c r="M268" s="56" t="s">
        <v>161</v>
      </c>
      <c r="N268" s="56" t="s">
        <v>17</v>
      </c>
      <c r="O268" s="56" t="s">
        <v>27</v>
      </c>
      <c r="P268" s="56" t="s">
        <v>28</v>
      </c>
      <c r="Q268" s="56" t="s">
        <v>184</v>
      </c>
      <c r="R268" s="57" t="s">
        <v>195</v>
      </c>
      <c r="S268" s="58" t="s">
        <v>53</v>
      </c>
      <c r="T268" s="59"/>
      <c r="U268" s="59"/>
      <c r="V268" s="59">
        <v>440.9</v>
      </c>
      <c r="W268" s="97"/>
      <c r="X268" s="59"/>
      <c r="Y268" s="59"/>
      <c r="Z268" s="60">
        <f t="shared" si="20"/>
        <v>440.9</v>
      </c>
      <c r="AA268" s="58">
        <v>2017</v>
      </c>
      <c r="AB268" s="41"/>
      <c r="AC268" s="38"/>
      <c r="AD268" s="38"/>
      <c r="AE268" s="39"/>
      <c r="AF268" s="39"/>
    </row>
    <row r="269" spans="1:32" s="52" customFormat="1" ht="45" x14ac:dyDescent="0.25">
      <c r="A269" s="56" t="s">
        <v>17</v>
      </c>
      <c r="B269" s="56" t="s">
        <v>17</v>
      </c>
      <c r="C269" s="56" t="s">
        <v>27</v>
      </c>
      <c r="D269" s="58">
        <v>0</v>
      </c>
      <c r="E269" s="58">
        <v>4</v>
      </c>
      <c r="F269" s="58">
        <v>0</v>
      </c>
      <c r="G269" s="58">
        <v>9</v>
      </c>
      <c r="H269" s="56" t="s">
        <v>17</v>
      </c>
      <c r="I269" s="56" t="s">
        <v>25</v>
      </c>
      <c r="J269" s="56" t="s">
        <v>18</v>
      </c>
      <c r="K269" s="56" t="s">
        <v>17</v>
      </c>
      <c r="L269" s="56" t="s">
        <v>27</v>
      </c>
      <c r="M269" s="56" t="s">
        <v>161</v>
      </c>
      <c r="N269" s="56" t="s">
        <v>17</v>
      </c>
      <c r="O269" s="56" t="s">
        <v>27</v>
      </c>
      <c r="P269" s="56" t="s">
        <v>28</v>
      </c>
      <c r="Q269" s="56" t="s">
        <v>191</v>
      </c>
      <c r="R269" s="57" t="s">
        <v>195</v>
      </c>
      <c r="S269" s="58" t="s">
        <v>53</v>
      </c>
      <c r="T269" s="59"/>
      <c r="U269" s="59"/>
      <c r="V269" s="59">
        <v>110.3</v>
      </c>
      <c r="W269" s="97"/>
      <c r="X269" s="59"/>
      <c r="Y269" s="59"/>
      <c r="Z269" s="60">
        <f t="shared" si="20"/>
        <v>110.3</v>
      </c>
      <c r="AA269" s="58">
        <v>2017</v>
      </c>
      <c r="AB269" s="41"/>
      <c r="AC269" s="38"/>
      <c r="AD269" s="38"/>
      <c r="AE269" s="39"/>
      <c r="AF269" s="39"/>
    </row>
    <row r="270" spans="1:32" s="52" customFormat="1" ht="45" x14ac:dyDescent="0.25">
      <c r="A270" s="56" t="s">
        <v>17</v>
      </c>
      <c r="B270" s="56" t="s">
        <v>17</v>
      </c>
      <c r="C270" s="56" t="s">
        <v>27</v>
      </c>
      <c r="D270" s="58">
        <v>0</v>
      </c>
      <c r="E270" s="58">
        <v>4</v>
      </c>
      <c r="F270" s="58">
        <v>0</v>
      </c>
      <c r="G270" s="58">
        <v>9</v>
      </c>
      <c r="H270" s="56" t="s">
        <v>17</v>
      </c>
      <c r="I270" s="56" t="s">
        <v>25</v>
      </c>
      <c r="J270" s="56" t="s">
        <v>18</v>
      </c>
      <c r="K270" s="56" t="s">
        <v>17</v>
      </c>
      <c r="L270" s="56" t="s">
        <v>27</v>
      </c>
      <c r="M270" s="56" t="s">
        <v>161</v>
      </c>
      <c r="N270" s="56" t="s">
        <v>17</v>
      </c>
      <c r="O270" s="56" t="s">
        <v>27</v>
      </c>
      <c r="P270" s="56" t="s">
        <v>28</v>
      </c>
      <c r="Q270" s="56" t="s">
        <v>192</v>
      </c>
      <c r="R270" s="57" t="s">
        <v>195</v>
      </c>
      <c r="S270" s="58" t="s">
        <v>53</v>
      </c>
      <c r="T270" s="59"/>
      <c r="U270" s="59"/>
      <c r="V270" s="59">
        <v>367.4</v>
      </c>
      <c r="W270" s="97"/>
      <c r="X270" s="59"/>
      <c r="Y270" s="59"/>
      <c r="Z270" s="60">
        <f t="shared" si="20"/>
        <v>367.4</v>
      </c>
      <c r="AA270" s="58">
        <v>2017</v>
      </c>
      <c r="AB270" s="41"/>
      <c r="AC270" s="38"/>
      <c r="AD270" s="38"/>
      <c r="AE270" s="39"/>
      <c r="AF270" s="39"/>
    </row>
    <row r="271" spans="1:32" s="52" customFormat="1" ht="30" x14ac:dyDescent="0.25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17" t="s">
        <v>169</v>
      </c>
      <c r="S271" s="15" t="s">
        <v>54</v>
      </c>
      <c r="T271" s="8"/>
      <c r="U271" s="8"/>
      <c r="V271" s="8">
        <v>0.4</v>
      </c>
      <c r="W271" s="93"/>
      <c r="X271" s="8"/>
      <c r="Y271" s="8"/>
      <c r="Z271" s="5">
        <f t="shared" si="20"/>
        <v>0.4</v>
      </c>
      <c r="AA271" s="15">
        <v>2017</v>
      </c>
      <c r="AB271" s="41"/>
      <c r="AC271" s="38"/>
      <c r="AD271" s="38"/>
      <c r="AE271" s="39"/>
      <c r="AF271" s="39"/>
    </row>
    <row r="272" spans="1:32" s="52" customFormat="1" ht="30" x14ac:dyDescent="0.25">
      <c r="A272" s="56" t="s">
        <v>17</v>
      </c>
      <c r="B272" s="56" t="s">
        <v>17</v>
      </c>
      <c r="C272" s="56" t="s">
        <v>27</v>
      </c>
      <c r="D272" s="58">
        <v>0</v>
      </c>
      <c r="E272" s="58">
        <v>4</v>
      </c>
      <c r="F272" s="58">
        <v>0</v>
      </c>
      <c r="G272" s="58">
        <v>9</v>
      </c>
      <c r="H272" s="56" t="s">
        <v>17</v>
      </c>
      <c r="I272" s="56" t="s">
        <v>25</v>
      </c>
      <c r="J272" s="56" t="s">
        <v>18</v>
      </c>
      <c r="K272" s="56" t="s">
        <v>17</v>
      </c>
      <c r="L272" s="56" t="s">
        <v>17</v>
      </c>
      <c r="M272" s="56" t="s">
        <v>17</v>
      </c>
      <c r="N272" s="56" t="s">
        <v>17</v>
      </c>
      <c r="O272" s="56" t="s">
        <v>17</v>
      </c>
      <c r="P272" s="56" t="s">
        <v>17</v>
      </c>
      <c r="Q272" s="56" t="s">
        <v>17</v>
      </c>
      <c r="R272" s="57" t="s">
        <v>196</v>
      </c>
      <c r="S272" s="58" t="s">
        <v>53</v>
      </c>
      <c r="T272" s="59"/>
      <c r="U272" s="59"/>
      <c r="V272" s="60">
        <f>V273+V274</f>
        <v>464.8</v>
      </c>
      <c r="W272" s="97"/>
      <c r="X272" s="59"/>
      <c r="Y272" s="59"/>
      <c r="Z272" s="60">
        <f t="shared" si="20"/>
        <v>464.8</v>
      </c>
      <c r="AA272" s="58">
        <v>2017</v>
      </c>
      <c r="AB272" s="41"/>
      <c r="AC272" s="38"/>
      <c r="AD272" s="38"/>
      <c r="AE272" s="39"/>
      <c r="AF272" s="39"/>
    </row>
    <row r="273" spans="1:32" s="52" customFormat="1" ht="30" x14ac:dyDescent="0.25">
      <c r="A273" s="56" t="s">
        <v>17</v>
      </c>
      <c r="B273" s="56" t="s">
        <v>17</v>
      </c>
      <c r="C273" s="56" t="s">
        <v>27</v>
      </c>
      <c r="D273" s="58">
        <v>0</v>
      </c>
      <c r="E273" s="58">
        <v>4</v>
      </c>
      <c r="F273" s="58">
        <v>0</v>
      </c>
      <c r="G273" s="58">
        <v>9</v>
      </c>
      <c r="H273" s="56" t="s">
        <v>17</v>
      </c>
      <c r="I273" s="56" t="s">
        <v>25</v>
      </c>
      <c r="J273" s="56" t="s">
        <v>18</v>
      </c>
      <c r="K273" s="56" t="s">
        <v>17</v>
      </c>
      <c r="L273" s="56" t="s">
        <v>27</v>
      </c>
      <c r="M273" s="56" t="s">
        <v>161</v>
      </c>
      <c r="N273" s="56" t="s">
        <v>17</v>
      </c>
      <c r="O273" s="56" t="s">
        <v>27</v>
      </c>
      <c r="P273" s="56" t="s">
        <v>28</v>
      </c>
      <c r="Q273" s="56" t="s">
        <v>191</v>
      </c>
      <c r="R273" s="57" t="s">
        <v>196</v>
      </c>
      <c r="S273" s="58" t="s">
        <v>53</v>
      </c>
      <c r="T273" s="59"/>
      <c r="U273" s="59"/>
      <c r="V273" s="59">
        <v>107.3</v>
      </c>
      <c r="W273" s="97"/>
      <c r="X273" s="59"/>
      <c r="Y273" s="59"/>
      <c r="Z273" s="60">
        <f t="shared" si="20"/>
        <v>107.3</v>
      </c>
      <c r="AA273" s="58">
        <v>2017</v>
      </c>
      <c r="AB273" s="41"/>
      <c r="AC273" s="38"/>
      <c r="AD273" s="38"/>
      <c r="AE273" s="39"/>
      <c r="AF273" s="39"/>
    </row>
    <row r="274" spans="1:32" s="52" customFormat="1" ht="30" x14ac:dyDescent="0.25">
      <c r="A274" s="56" t="s">
        <v>17</v>
      </c>
      <c r="B274" s="56" t="s">
        <v>17</v>
      </c>
      <c r="C274" s="56" t="s">
        <v>27</v>
      </c>
      <c r="D274" s="58">
        <v>0</v>
      </c>
      <c r="E274" s="58">
        <v>4</v>
      </c>
      <c r="F274" s="58">
        <v>0</v>
      </c>
      <c r="G274" s="58">
        <v>9</v>
      </c>
      <c r="H274" s="56" t="s">
        <v>17</v>
      </c>
      <c r="I274" s="56" t="s">
        <v>25</v>
      </c>
      <c r="J274" s="56" t="s">
        <v>18</v>
      </c>
      <c r="K274" s="56" t="s">
        <v>17</v>
      </c>
      <c r="L274" s="56" t="s">
        <v>27</v>
      </c>
      <c r="M274" s="56" t="s">
        <v>161</v>
      </c>
      <c r="N274" s="56" t="s">
        <v>17</v>
      </c>
      <c r="O274" s="56" t="s">
        <v>27</v>
      </c>
      <c r="P274" s="56" t="s">
        <v>28</v>
      </c>
      <c r="Q274" s="56" t="s">
        <v>192</v>
      </c>
      <c r="R274" s="57" t="s">
        <v>196</v>
      </c>
      <c r="S274" s="58" t="s">
        <v>53</v>
      </c>
      <c r="T274" s="59"/>
      <c r="U274" s="59"/>
      <c r="V274" s="59">
        <v>357.5</v>
      </c>
      <c r="W274" s="97"/>
      <c r="X274" s="59"/>
      <c r="Y274" s="59"/>
      <c r="Z274" s="60">
        <f t="shared" si="20"/>
        <v>357.5</v>
      </c>
      <c r="AA274" s="58">
        <v>2017</v>
      </c>
      <c r="AB274" s="41"/>
      <c r="AC274" s="38"/>
      <c r="AD274" s="38"/>
      <c r="AE274" s="39"/>
      <c r="AF274" s="39"/>
    </row>
    <row r="275" spans="1:32" s="52" customFormat="1" ht="60" x14ac:dyDescent="0.2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17" t="s">
        <v>209</v>
      </c>
      <c r="S275" s="15" t="s">
        <v>54</v>
      </c>
      <c r="T275" s="8"/>
      <c r="U275" s="8"/>
      <c r="V275" s="8">
        <v>1</v>
      </c>
      <c r="W275" s="93"/>
      <c r="X275" s="8"/>
      <c r="Y275" s="8"/>
      <c r="Z275" s="5">
        <f t="shared" si="20"/>
        <v>1</v>
      </c>
      <c r="AA275" s="15">
        <v>2017</v>
      </c>
      <c r="AB275" s="41"/>
      <c r="AC275" s="38"/>
      <c r="AD275" s="38"/>
      <c r="AE275" s="39"/>
      <c r="AF275" s="39"/>
    </row>
    <row r="276" spans="1:32" s="52" customFormat="1" ht="45" x14ac:dyDescent="0.25">
      <c r="A276" s="56" t="s">
        <v>17</v>
      </c>
      <c r="B276" s="56" t="s">
        <v>17</v>
      </c>
      <c r="C276" s="56" t="s">
        <v>27</v>
      </c>
      <c r="D276" s="58">
        <v>0</v>
      </c>
      <c r="E276" s="58">
        <v>4</v>
      </c>
      <c r="F276" s="58">
        <v>0</v>
      </c>
      <c r="G276" s="58">
        <v>9</v>
      </c>
      <c r="H276" s="56" t="s">
        <v>17</v>
      </c>
      <c r="I276" s="56" t="s">
        <v>25</v>
      </c>
      <c r="J276" s="56" t="s">
        <v>18</v>
      </c>
      <c r="K276" s="56" t="s">
        <v>17</v>
      </c>
      <c r="L276" s="56" t="s">
        <v>17</v>
      </c>
      <c r="M276" s="56" t="s">
        <v>17</v>
      </c>
      <c r="N276" s="56" t="s">
        <v>17</v>
      </c>
      <c r="O276" s="56" t="s">
        <v>17</v>
      </c>
      <c r="P276" s="56" t="s">
        <v>17</v>
      </c>
      <c r="Q276" s="56" t="s">
        <v>17</v>
      </c>
      <c r="R276" s="57" t="s">
        <v>197</v>
      </c>
      <c r="S276" s="58" t="s">
        <v>53</v>
      </c>
      <c r="T276" s="59"/>
      <c r="U276" s="59"/>
      <c r="V276" s="60">
        <f>V277+V278+V279</f>
        <v>985.8</v>
      </c>
      <c r="W276" s="97"/>
      <c r="X276" s="59"/>
      <c r="Y276" s="59"/>
      <c r="Z276" s="60">
        <f t="shared" si="20"/>
        <v>985.8</v>
      </c>
      <c r="AA276" s="58">
        <v>2017</v>
      </c>
      <c r="AB276" s="41"/>
      <c r="AC276" s="38"/>
      <c r="AD276" s="38"/>
      <c r="AE276" s="39"/>
      <c r="AF276" s="39"/>
    </row>
    <row r="277" spans="1:32" s="52" customFormat="1" ht="45" x14ac:dyDescent="0.25">
      <c r="A277" s="56" t="s">
        <v>17</v>
      </c>
      <c r="B277" s="56" t="s">
        <v>17</v>
      </c>
      <c r="C277" s="56" t="s">
        <v>27</v>
      </c>
      <c r="D277" s="58">
        <v>0</v>
      </c>
      <c r="E277" s="58">
        <v>4</v>
      </c>
      <c r="F277" s="58">
        <v>0</v>
      </c>
      <c r="G277" s="58">
        <v>9</v>
      </c>
      <c r="H277" s="56" t="s">
        <v>17</v>
      </c>
      <c r="I277" s="56" t="s">
        <v>25</v>
      </c>
      <c r="J277" s="56" t="s">
        <v>18</v>
      </c>
      <c r="K277" s="56" t="s">
        <v>17</v>
      </c>
      <c r="L277" s="56" t="s">
        <v>27</v>
      </c>
      <c r="M277" s="56" t="s">
        <v>161</v>
      </c>
      <c r="N277" s="56" t="s">
        <v>17</v>
      </c>
      <c r="O277" s="56" t="s">
        <v>27</v>
      </c>
      <c r="P277" s="56" t="s">
        <v>28</v>
      </c>
      <c r="Q277" s="56" t="s">
        <v>184</v>
      </c>
      <c r="R277" s="57" t="s">
        <v>197</v>
      </c>
      <c r="S277" s="58" t="s">
        <v>53</v>
      </c>
      <c r="T277" s="59"/>
      <c r="U277" s="59"/>
      <c r="V277" s="59">
        <v>473.2</v>
      </c>
      <c r="W277" s="97"/>
      <c r="X277" s="59"/>
      <c r="Y277" s="59"/>
      <c r="Z277" s="60">
        <f t="shared" si="20"/>
        <v>473.2</v>
      </c>
      <c r="AA277" s="58">
        <v>2017</v>
      </c>
      <c r="AB277" s="41"/>
      <c r="AC277" s="38"/>
      <c r="AD277" s="38"/>
      <c r="AE277" s="39"/>
      <c r="AF277" s="39"/>
    </row>
    <row r="278" spans="1:32" s="52" customFormat="1" ht="45" x14ac:dyDescent="0.25">
      <c r="A278" s="56" t="s">
        <v>17</v>
      </c>
      <c r="B278" s="56" t="s">
        <v>17</v>
      </c>
      <c r="C278" s="56" t="s">
        <v>27</v>
      </c>
      <c r="D278" s="58">
        <v>0</v>
      </c>
      <c r="E278" s="58">
        <v>4</v>
      </c>
      <c r="F278" s="58">
        <v>0</v>
      </c>
      <c r="G278" s="58">
        <v>9</v>
      </c>
      <c r="H278" s="56" t="s">
        <v>17</v>
      </c>
      <c r="I278" s="56" t="s">
        <v>25</v>
      </c>
      <c r="J278" s="56" t="s">
        <v>18</v>
      </c>
      <c r="K278" s="56" t="s">
        <v>17</v>
      </c>
      <c r="L278" s="56" t="s">
        <v>27</v>
      </c>
      <c r="M278" s="56" t="s">
        <v>161</v>
      </c>
      <c r="N278" s="56" t="s">
        <v>17</v>
      </c>
      <c r="O278" s="56" t="s">
        <v>27</v>
      </c>
      <c r="P278" s="56" t="s">
        <v>28</v>
      </c>
      <c r="Q278" s="56" t="s">
        <v>191</v>
      </c>
      <c r="R278" s="57" t="s">
        <v>197</v>
      </c>
      <c r="S278" s="58" t="s">
        <v>53</v>
      </c>
      <c r="T278" s="59"/>
      <c r="U278" s="59"/>
      <c r="V278" s="59">
        <v>118.3</v>
      </c>
      <c r="W278" s="97"/>
      <c r="X278" s="59"/>
      <c r="Y278" s="59"/>
      <c r="Z278" s="60">
        <f t="shared" si="20"/>
        <v>118.3</v>
      </c>
      <c r="AA278" s="58">
        <v>2017</v>
      </c>
      <c r="AB278" s="41"/>
      <c r="AC278" s="38"/>
      <c r="AD278" s="38"/>
      <c r="AE278" s="39"/>
      <c r="AF278" s="39"/>
    </row>
    <row r="279" spans="1:32" s="52" customFormat="1" ht="45" x14ac:dyDescent="0.25">
      <c r="A279" s="56" t="s">
        <v>17</v>
      </c>
      <c r="B279" s="56" t="s">
        <v>17</v>
      </c>
      <c r="C279" s="56" t="s">
        <v>27</v>
      </c>
      <c r="D279" s="58">
        <v>0</v>
      </c>
      <c r="E279" s="58">
        <v>4</v>
      </c>
      <c r="F279" s="58">
        <v>0</v>
      </c>
      <c r="G279" s="58">
        <v>9</v>
      </c>
      <c r="H279" s="56" t="s">
        <v>17</v>
      </c>
      <c r="I279" s="56" t="s">
        <v>25</v>
      </c>
      <c r="J279" s="56" t="s">
        <v>18</v>
      </c>
      <c r="K279" s="56" t="s">
        <v>17</v>
      </c>
      <c r="L279" s="56" t="s">
        <v>27</v>
      </c>
      <c r="M279" s="56" t="s">
        <v>161</v>
      </c>
      <c r="N279" s="56" t="s">
        <v>17</v>
      </c>
      <c r="O279" s="56" t="s">
        <v>27</v>
      </c>
      <c r="P279" s="56" t="s">
        <v>28</v>
      </c>
      <c r="Q279" s="56" t="s">
        <v>192</v>
      </c>
      <c r="R279" s="57" t="s">
        <v>197</v>
      </c>
      <c r="S279" s="58" t="s">
        <v>53</v>
      </c>
      <c r="T279" s="59"/>
      <c r="U279" s="59"/>
      <c r="V279" s="59">
        <v>394.3</v>
      </c>
      <c r="W279" s="97"/>
      <c r="X279" s="59"/>
      <c r="Y279" s="59"/>
      <c r="Z279" s="60">
        <f t="shared" si="20"/>
        <v>394.3</v>
      </c>
      <c r="AA279" s="58">
        <v>2017</v>
      </c>
      <c r="AB279" s="41"/>
      <c r="AC279" s="38"/>
      <c r="AD279" s="38"/>
      <c r="AE279" s="39"/>
      <c r="AF279" s="39"/>
    </row>
    <row r="280" spans="1:32" s="52" customFormat="1" ht="60" x14ac:dyDescent="0.25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17" t="s">
        <v>209</v>
      </c>
      <c r="S280" s="15" t="s">
        <v>54</v>
      </c>
      <c r="T280" s="8"/>
      <c r="U280" s="8"/>
      <c r="V280" s="8">
        <v>0.5</v>
      </c>
      <c r="W280" s="93"/>
      <c r="X280" s="8"/>
      <c r="Y280" s="8"/>
      <c r="Z280" s="5">
        <f t="shared" si="20"/>
        <v>0.5</v>
      </c>
      <c r="AA280" s="15">
        <v>2017</v>
      </c>
      <c r="AB280" s="41"/>
      <c r="AC280" s="38"/>
      <c r="AD280" s="38"/>
      <c r="AE280" s="39"/>
      <c r="AF280" s="39"/>
    </row>
    <row r="281" spans="1:32" s="52" customFormat="1" ht="45" x14ac:dyDescent="0.25">
      <c r="A281" s="56" t="s">
        <v>17</v>
      </c>
      <c r="B281" s="56" t="s">
        <v>17</v>
      </c>
      <c r="C281" s="56" t="s">
        <v>27</v>
      </c>
      <c r="D281" s="58">
        <v>0</v>
      </c>
      <c r="E281" s="58">
        <v>4</v>
      </c>
      <c r="F281" s="58">
        <v>0</v>
      </c>
      <c r="G281" s="58">
        <v>9</v>
      </c>
      <c r="H281" s="56" t="s">
        <v>17</v>
      </c>
      <c r="I281" s="56" t="s">
        <v>25</v>
      </c>
      <c r="J281" s="56" t="s">
        <v>18</v>
      </c>
      <c r="K281" s="56" t="s">
        <v>17</v>
      </c>
      <c r="L281" s="56" t="s">
        <v>17</v>
      </c>
      <c r="M281" s="56" t="s">
        <v>17</v>
      </c>
      <c r="N281" s="56" t="s">
        <v>17</v>
      </c>
      <c r="O281" s="56" t="s">
        <v>17</v>
      </c>
      <c r="P281" s="56" t="s">
        <v>17</v>
      </c>
      <c r="Q281" s="56" t="s">
        <v>17</v>
      </c>
      <c r="R281" s="57" t="s">
        <v>198</v>
      </c>
      <c r="S281" s="58" t="s">
        <v>53</v>
      </c>
      <c r="T281" s="59"/>
      <c r="U281" s="59"/>
      <c r="V281" s="60">
        <f>V282+V283+V284</f>
        <v>789.3</v>
      </c>
      <c r="W281" s="97"/>
      <c r="X281" s="59"/>
      <c r="Y281" s="59"/>
      <c r="Z281" s="60">
        <f t="shared" si="20"/>
        <v>789.3</v>
      </c>
      <c r="AA281" s="58">
        <v>2017</v>
      </c>
      <c r="AB281" s="41"/>
      <c r="AC281" s="38"/>
      <c r="AD281" s="38"/>
      <c r="AE281" s="39"/>
      <c r="AF281" s="39"/>
    </row>
    <row r="282" spans="1:32" s="52" customFormat="1" ht="45" x14ac:dyDescent="0.25">
      <c r="A282" s="56" t="s">
        <v>17</v>
      </c>
      <c r="B282" s="56" t="s">
        <v>17</v>
      </c>
      <c r="C282" s="56" t="s">
        <v>27</v>
      </c>
      <c r="D282" s="58">
        <v>0</v>
      </c>
      <c r="E282" s="58">
        <v>4</v>
      </c>
      <c r="F282" s="58">
        <v>0</v>
      </c>
      <c r="G282" s="58">
        <v>9</v>
      </c>
      <c r="H282" s="56" t="s">
        <v>17</v>
      </c>
      <c r="I282" s="56" t="s">
        <v>25</v>
      </c>
      <c r="J282" s="56" t="s">
        <v>18</v>
      </c>
      <c r="K282" s="56" t="s">
        <v>17</v>
      </c>
      <c r="L282" s="56" t="s">
        <v>27</v>
      </c>
      <c r="M282" s="56" t="s">
        <v>161</v>
      </c>
      <c r="N282" s="56" t="s">
        <v>17</v>
      </c>
      <c r="O282" s="56" t="s">
        <v>27</v>
      </c>
      <c r="P282" s="56" t="s">
        <v>28</v>
      </c>
      <c r="Q282" s="56" t="s">
        <v>184</v>
      </c>
      <c r="R282" s="57" t="s">
        <v>198</v>
      </c>
      <c r="S282" s="58" t="s">
        <v>53</v>
      </c>
      <c r="T282" s="59"/>
      <c r="U282" s="59"/>
      <c r="V282" s="59">
        <v>394.6</v>
      </c>
      <c r="W282" s="97"/>
      <c r="X282" s="59"/>
      <c r="Y282" s="59"/>
      <c r="Z282" s="60">
        <f t="shared" si="20"/>
        <v>394.6</v>
      </c>
      <c r="AA282" s="58">
        <v>2017</v>
      </c>
      <c r="AB282" s="41"/>
      <c r="AC282" s="38"/>
      <c r="AD282" s="38"/>
      <c r="AE282" s="39"/>
      <c r="AF282" s="39"/>
    </row>
    <row r="283" spans="1:32" s="52" customFormat="1" ht="45" x14ac:dyDescent="0.25">
      <c r="A283" s="56" t="s">
        <v>17</v>
      </c>
      <c r="B283" s="56" t="s">
        <v>17</v>
      </c>
      <c r="C283" s="56" t="s">
        <v>27</v>
      </c>
      <c r="D283" s="58">
        <v>0</v>
      </c>
      <c r="E283" s="58">
        <v>4</v>
      </c>
      <c r="F283" s="58">
        <v>0</v>
      </c>
      <c r="G283" s="58">
        <v>9</v>
      </c>
      <c r="H283" s="56" t="s">
        <v>17</v>
      </c>
      <c r="I283" s="56" t="s">
        <v>25</v>
      </c>
      <c r="J283" s="56" t="s">
        <v>18</v>
      </c>
      <c r="K283" s="56" t="s">
        <v>17</v>
      </c>
      <c r="L283" s="56" t="s">
        <v>27</v>
      </c>
      <c r="M283" s="56" t="s">
        <v>161</v>
      </c>
      <c r="N283" s="56" t="s">
        <v>17</v>
      </c>
      <c r="O283" s="56" t="s">
        <v>27</v>
      </c>
      <c r="P283" s="56" t="s">
        <v>28</v>
      </c>
      <c r="Q283" s="56" t="s">
        <v>191</v>
      </c>
      <c r="R283" s="57" t="s">
        <v>198</v>
      </c>
      <c r="S283" s="58" t="s">
        <v>53</v>
      </c>
      <c r="T283" s="59"/>
      <c r="U283" s="59"/>
      <c r="V283" s="59">
        <v>79</v>
      </c>
      <c r="W283" s="97"/>
      <c r="X283" s="59"/>
      <c r="Y283" s="59"/>
      <c r="Z283" s="60">
        <f t="shared" si="20"/>
        <v>79</v>
      </c>
      <c r="AA283" s="58">
        <v>2017</v>
      </c>
      <c r="AB283" s="41"/>
      <c r="AC283" s="38"/>
      <c r="AD283" s="38"/>
      <c r="AE283" s="39"/>
      <c r="AF283" s="39"/>
    </row>
    <row r="284" spans="1:32" s="52" customFormat="1" ht="45" x14ac:dyDescent="0.25">
      <c r="A284" s="56" t="s">
        <v>17</v>
      </c>
      <c r="B284" s="56" t="s">
        <v>17</v>
      </c>
      <c r="C284" s="56" t="s">
        <v>27</v>
      </c>
      <c r="D284" s="58">
        <v>0</v>
      </c>
      <c r="E284" s="58">
        <v>4</v>
      </c>
      <c r="F284" s="58">
        <v>0</v>
      </c>
      <c r="G284" s="58">
        <v>9</v>
      </c>
      <c r="H284" s="56" t="s">
        <v>17</v>
      </c>
      <c r="I284" s="56" t="s">
        <v>25</v>
      </c>
      <c r="J284" s="56" t="s">
        <v>18</v>
      </c>
      <c r="K284" s="56" t="s">
        <v>17</v>
      </c>
      <c r="L284" s="56" t="s">
        <v>27</v>
      </c>
      <c r="M284" s="56" t="s">
        <v>161</v>
      </c>
      <c r="N284" s="56" t="s">
        <v>17</v>
      </c>
      <c r="O284" s="56" t="s">
        <v>27</v>
      </c>
      <c r="P284" s="56" t="s">
        <v>28</v>
      </c>
      <c r="Q284" s="56" t="s">
        <v>192</v>
      </c>
      <c r="R284" s="57" t="s">
        <v>198</v>
      </c>
      <c r="S284" s="58" t="s">
        <v>53</v>
      </c>
      <c r="T284" s="59"/>
      <c r="U284" s="59"/>
      <c r="V284" s="59">
        <v>315.7</v>
      </c>
      <c r="W284" s="97"/>
      <c r="X284" s="59"/>
      <c r="Y284" s="59"/>
      <c r="Z284" s="60">
        <f t="shared" si="20"/>
        <v>315.7</v>
      </c>
      <c r="AA284" s="58">
        <v>2017</v>
      </c>
      <c r="AB284" s="41"/>
      <c r="AC284" s="38"/>
      <c r="AD284" s="38"/>
      <c r="AE284" s="39"/>
      <c r="AF284" s="39"/>
    </row>
    <row r="285" spans="1:32" s="52" customFormat="1" ht="30" x14ac:dyDescent="0.2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17" t="s">
        <v>169</v>
      </c>
      <c r="S285" s="15" t="s">
        <v>54</v>
      </c>
      <c r="T285" s="8"/>
      <c r="U285" s="8"/>
      <c r="V285" s="8">
        <v>0.6</v>
      </c>
      <c r="W285" s="93"/>
      <c r="X285" s="8"/>
      <c r="Y285" s="8"/>
      <c r="Z285" s="5">
        <f t="shared" si="20"/>
        <v>0.6</v>
      </c>
      <c r="AA285" s="15">
        <v>2017</v>
      </c>
      <c r="AB285" s="41"/>
      <c r="AC285" s="38"/>
      <c r="AD285" s="38"/>
      <c r="AE285" s="39"/>
      <c r="AF285" s="39"/>
    </row>
    <row r="286" spans="1:32" s="52" customFormat="1" ht="45" x14ac:dyDescent="0.25">
      <c r="A286" s="56" t="s">
        <v>17</v>
      </c>
      <c r="B286" s="56" t="s">
        <v>17</v>
      </c>
      <c r="C286" s="56" t="s">
        <v>27</v>
      </c>
      <c r="D286" s="58">
        <v>0</v>
      </c>
      <c r="E286" s="58">
        <v>4</v>
      </c>
      <c r="F286" s="58">
        <v>0</v>
      </c>
      <c r="G286" s="58">
        <v>9</v>
      </c>
      <c r="H286" s="56" t="s">
        <v>17</v>
      </c>
      <c r="I286" s="56" t="s">
        <v>25</v>
      </c>
      <c r="J286" s="56" t="s">
        <v>18</v>
      </c>
      <c r="K286" s="56" t="s">
        <v>17</v>
      </c>
      <c r="L286" s="56" t="s">
        <v>17</v>
      </c>
      <c r="M286" s="56" t="s">
        <v>17</v>
      </c>
      <c r="N286" s="56" t="s">
        <v>17</v>
      </c>
      <c r="O286" s="56" t="s">
        <v>17</v>
      </c>
      <c r="P286" s="56" t="s">
        <v>17</v>
      </c>
      <c r="Q286" s="56" t="s">
        <v>17</v>
      </c>
      <c r="R286" s="57" t="s">
        <v>199</v>
      </c>
      <c r="S286" s="58" t="s">
        <v>53</v>
      </c>
      <c r="T286" s="59"/>
      <c r="U286" s="59"/>
      <c r="V286" s="60">
        <f>V287+V288</f>
        <v>498.7</v>
      </c>
      <c r="W286" s="97"/>
      <c r="X286" s="59"/>
      <c r="Y286" s="59"/>
      <c r="Z286" s="60">
        <f t="shared" si="20"/>
        <v>498.7</v>
      </c>
      <c r="AA286" s="58">
        <v>2017</v>
      </c>
      <c r="AB286" s="41"/>
      <c r="AC286" s="38"/>
      <c r="AD286" s="38"/>
      <c r="AE286" s="39"/>
      <c r="AF286" s="39"/>
    </row>
    <row r="287" spans="1:32" s="52" customFormat="1" ht="45" x14ac:dyDescent="0.25">
      <c r="A287" s="56" t="s">
        <v>17</v>
      </c>
      <c r="B287" s="56" t="s">
        <v>17</v>
      </c>
      <c r="C287" s="56" t="s">
        <v>27</v>
      </c>
      <c r="D287" s="58">
        <v>0</v>
      </c>
      <c r="E287" s="58">
        <v>4</v>
      </c>
      <c r="F287" s="58">
        <v>0</v>
      </c>
      <c r="G287" s="58">
        <v>9</v>
      </c>
      <c r="H287" s="56" t="s">
        <v>17</v>
      </c>
      <c r="I287" s="56" t="s">
        <v>25</v>
      </c>
      <c r="J287" s="56" t="s">
        <v>18</v>
      </c>
      <c r="K287" s="56" t="s">
        <v>17</v>
      </c>
      <c r="L287" s="56" t="s">
        <v>27</v>
      </c>
      <c r="M287" s="56" t="s">
        <v>161</v>
      </c>
      <c r="N287" s="56" t="s">
        <v>17</v>
      </c>
      <c r="O287" s="56" t="s">
        <v>27</v>
      </c>
      <c r="P287" s="56" t="s">
        <v>28</v>
      </c>
      <c r="Q287" s="56" t="s">
        <v>191</v>
      </c>
      <c r="R287" s="57" t="s">
        <v>199</v>
      </c>
      <c r="S287" s="58" t="s">
        <v>53</v>
      </c>
      <c r="T287" s="59"/>
      <c r="U287" s="59"/>
      <c r="V287" s="59">
        <v>99.8</v>
      </c>
      <c r="W287" s="97"/>
      <c r="X287" s="59"/>
      <c r="Y287" s="59"/>
      <c r="Z287" s="60">
        <f t="shared" si="20"/>
        <v>99.8</v>
      </c>
      <c r="AA287" s="58">
        <v>2017</v>
      </c>
      <c r="AB287" s="41"/>
      <c r="AC287" s="38"/>
      <c r="AD287" s="38"/>
      <c r="AE287" s="39"/>
      <c r="AF287" s="39"/>
    </row>
    <row r="288" spans="1:32" s="52" customFormat="1" ht="45" x14ac:dyDescent="0.25">
      <c r="A288" s="56" t="s">
        <v>17</v>
      </c>
      <c r="B288" s="56" t="s">
        <v>17</v>
      </c>
      <c r="C288" s="56" t="s">
        <v>27</v>
      </c>
      <c r="D288" s="58">
        <v>0</v>
      </c>
      <c r="E288" s="58">
        <v>4</v>
      </c>
      <c r="F288" s="58">
        <v>0</v>
      </c>
      <c r="G288" s="58">
        <v>9</v>
      </c>
      <c r="H288" s="56" t="s">
        <v>17</v>
      </c>
      <c r="I288" s="56" t="s">
        <v>25</v>
      </c>
      <c r="J288" s="56" t="s">
        <v>18</v>
      </c>
      <c r="K288" s="56" t="s">
        <v>17</v>
      </c>
      <c r="L288" s="56" t="s">
        <v>27</v>
      </c>
      <c r="M288" s="56" t="s">
        <v>161</v>
      </c>
      <c r="N288" s="56" t="s">
        <v>17</v>
      </c>
      <c r="O288" s="56" t="s">
        <v>27</v>
      </c>
      <c r="P288" s="56" t="s">
        <v>28</v>
      </c>
      <c r="Q288" s="56" t="s">
        <v>192</v>
      </c>
      <c r="R288" s="57" t="s">
        <v>199</v>
      </c>
      <c r="S288" s="58" t="s">
        <v>53</v>
      </c>
      <c r="T288" s="59"/>
      <c r="U288" s="59"/>
      <c r="V288" s="59">
        <v>398.9</v>
      </c>
      <c r="W288" s="97"/>
      <c r="X288" s="59"/>
      <c r="Y288" s="59"/>
      <c r="Z288" s="60">
        <f t="shared" si="20"/>
        <v>398.9</v>
      </c>
      <c r="AA288" s="58">
        <v>2017</v>
      </c>
      <c r="AB288" s="41"/>
      <c r="AC288" s="38"/>
      <c r="AD288" s="38"/>
      <c r="AE288" s="39"/>
      <c r="AF288" s="39"/>
    </row>
    <row r="289" spans="1:32" s="52" customFormat="1" ht="60" x14ac:dyDescent="0.2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17" t="s">
        <v>209</v>
      </c>
      <c r="S289" s="15" t="s">
        <v>54</v>
      </c>
      <c r="T289" s="8"/>
      <c r="U289" s="8"/>
      <c r="V289" s="8">
        <v>0.7</v>
      </c>
      <c r="W289" s="93"/>
      <c r="X289" s="8"/>
      <c r="Y289" s="8"/>
      <c r="Z289" s="5">
        <f t="shared" si="20"/>
        <v>0.7</v>
      </c>
      <c r="AA289" s="15">
        <v>2017</v>
      </c>
      <c r="AB289" s="41"/>
      <c r="AC289" s="38"/>
      <c r="AD289" s="38"/>
      <c r="AE289" s="39"/>
      <c r="AF289" s="39"/>
    </row>
    <row r="290" spans="1:32" s="52" customFormat="1" ht="45" x14ac:dyDescent="0.25">
      <c r="A290" s="56" t="s">
        <v>17</v>
      </c>
      <c r="B290" s="56" t="s">
        <v>17</v>
      </c>
      <c r="C290" s="56" t="s">
        <v>24</v>
      </c>
      <c r="D290" s="58">
        <v>0</v>
      </c>
      <c r="E290" s="58">
        <v>4</v>
      </c>
      <c r="F290" s="58">
        <v>0</v>
      </c>
      <c r="G290" s="58">
        <v>9</v>
      </c>
      <c r="H290" s="56" t="s">
        <v>17</v>
      </c>
      <c r="I290" s="56" t="s">
        <v>25</v>
      </c>
      <c r="J290" s="56" t="s">
        <v>18</v>
      </c>
      <c r="K290" s="56" t="s">
        <v>17</v>
      </c>
      <c r="L290" s="56" t="s">
        <v>17</v>
      </c>
      <c r="M290" s="56" t="s">
        <v>17</v>
      </c>
      <c r="N290" s="56" t="s">
        <v>17</v>
      </c>
      <c r="O290" s="56" t="s">
        <v>17</v>
      </c>
      <c r="P290" s="56" t="s">
        <v>17</v>
      </c>
      <c r="Q290" s="56" t="s">
        <v>17</v>
      </c>
      <c r="R290" s="57" t="s">
        <v>200</v>
      </c>
      <c r="S290" s="58" t="s">
        <v>53</v>
      </c>
      <c r="T290" s="59"/>
      <c r="U290" s="59"/>
      <c r="V290" s="60">
        <f>V291+V292+V293+V294</f>
        <v>865.30000000000007</v>
      </c>
      <c r="W290" s="97"/>
      <c r="X290" s="59"/>
      <c r="Y290" s="59"/>
      <c r="Z290" s="60">
        <f t="shared" si="20"/>
        <v>865.30000000000007</v>
      </c>
      <c r="AA290" s="58">
        <v>2017</v>
      </c>
      <c r="AB290" s="41"/>
      <c r="AC290" s="38"/>
      <c r="AD290" s="38"/>
      <c r="AE290" s="39"/>
      <c r="AF290" s="39"/>
    </row>
    <row r="291" spans="1:32" s="52" customFormat="1" ht="45" x14ac:dyDescent="0.25">
      <c r="A291" s="56" t="s">
        <v>17</v>
      </c>
      <c r="B291" s="56" t="s">
        <v>17</v>
      </c>
      <c r="C291" s="56" t="s">
        <v>24</v>
      </c>
      <c r="D291" s="58">
        <v>0</v>
      </c>
      <c r="E291" s="58">
        <v>4</v>
      </c>
      <c r="F291" s="58">
        <v>0</v>
      </c>
      <c r="G291" s="58">
        <v>9</v>
      </c>
      <c r="H291" s="56" t="s">
        <v>17</v>
      </c>
      <c r="I291" s="56" t="s">
        <v>25</v>
      </c>
      <c r="J291" s="56" t="s">
        <v>18</v>
      </c>
      <c r="K291" s="56" t="s">
        <v>17</v>
      </c>
      <c r="L291" s="56" t="s">
        <v>27</v>
      </c>
      <c r="M291" s="56" t="s">
        <v>161</v>
      </c>
      <c r="N291" s="56" t="s">
        <v>17</v>
      </c>
      <c r="O291" s="56" t="s">
        <v>27</v>
      </c>
      <c r="P291" s="56" t="s">
        <v>28</v>
      </c>
      <c r="Q291" s="56" t="s">
        <v>184</v>
      </c>
      <c r="R291" s="57" t="s">
        <v>200</v>
      </c>
      <c r="S291" s="58" t="s">
        <v>53</v>
      </c>
      <c r="T291" s="59"/>
      <c r="U291" s="59"/>
      <c r="V291" s="59">
        <v>194.2</v>
      </c>
      <c r="W291" s="97"/>
      <c r="X291" s="59"/>
      <c r="Y291" s="59"/>
      <c r="Z291" s="60">
        <f t="shared" si="20"/>
        <v>194.2</v>
      </c>
      <c r="AA291" s="58">
        <v>2017</v>
      </c>
      <c r="AB291" s="41"/>
      <c r="AC291" s="38"/>
      <c r="AD291" s="38"/>
      <c r="AE291" s="39"/>
      <c r="AF291" s="39"/>
    </row>
    <row r="292" spans="1:32" s="52" customFormat="1" ht="45" x14ac:dyDescent="0.25">
      <c r="A292" s="56" t="s">
        <v>17</v>
      </c>
      <c r="B292" s="56" t="s">
        <v>17</v>
      </c>
      <c r="C292" s="56" t="s">
        <v>24</v>
      </c>
      <c r="D292" s="58">
        <v>0</v>
      </c>
      <c r="E292" s="58">
        <v>4</v>
      </c>
      <c r="F292" s="58">
        <v>0</v>
      </c>
      <c r="G292" s="58">
        <v>9</v>
      </c>
      <c r="H292" s="56" t="s">
        <v>17</v>
      </c>
      <c r="I292" s="56" t="s">
        <v>25</v>
      </c>
      <c r="J292" s="56" t="s">
        <v>18</v>
      </c>
      <c r="K292" s="56" t="s">
        <v>17</v>
      </c>
      <c r="L292" s="56" t="s">
        <v>27</v>
      </c>
      <c r="M292" s="56" t="s">
        <v>161</v>
      </c>
      <c r="N292" s="56" t="s">
        <v>17</v>
      </c>
      <c r="O292" s="56" t="s">
        <v>27</v>
      </c>
      <c r="P292" s="56" t="s">
        <v>28</v>
      </c>
      <c r="Q292" s="56" t="s">
        <v>191</v>
      </c>
      <c r="R292" s="57" t="s">
        <v>200</v>
      </c>
      <c r="S292" s="58" t="s">
        <v>53</v>
      </c>
      <c r="T292" s="59"/>
      <c r="U292" s="59"/>
      <c r="V292" s="59">
        <v>285</v>
      </c>
      <c r="W292" s="97"/>
      <c r="X292" s="59"/>
      <c r="Y292" s="59"/>
      <c r="Z292" s="60">
        <f t="shared" si="20"/>
        <v>285</v>
      </c>
      <c r="AA292" s="58">
        <v>2017</v>
      </c>
      <c r="AB292" s="41"/>
      <c r="AC292" s="38"/>
      <c r="AD292" s="38"/>
      <c r="AE292" s="39"/>
      <c r="AF292" s="39"/>
    </row>
    <row r="293" spans="1:32" s="52" customFormat="1" ht="45" x14ac:dyDescent="0.25">
      <c r="A293" s="56" t="s">
        <v>17</v>
      </c>
      <c r="B293" s="56" t="s">
        <v>17</v>
      </c>
      <c r="C293" s="56" t="s">
        <v>24</v>
      </c>
      <c r="D293" s="58">
        <v>0</v>
      </c>
      <c r="E293" s="58">
        <v>4</v>
      </c>
      <c r="F293" s="58">
        <v>0</v>
      </c>
      <c r="G293" s="58">
        <v>9</v>
      </c>
      <c r="H293" s="56" t="s">
        <v>17</v>
      </c>
      <c r="I293" s="56" t="s">
        <v>25</v>
      </c>
      <c r="J293" s="56" t="s">
        <v>18</v>
      </c>
      <c r="K293" s="56" t="s">
        <v>17</v>
      </c>
      <c r="L293" s="56" t="s">
        <v>27</v>
      </c>
      <c r="M293" s="56" t="s">
        <v>18</v>
      </c>
      <c r="N293" s="56" t="s">
        <v>17</v>
      </c>
      <c r="O293" s="56" t="s">
        <v>26</v>
      </c>
      <c r="P293" s="56" t="s">
        <v>28</v>
      </c>
      <c r="Q293" s="56" t="s">
        <v>162</v>
      </c>
      <c r="R293" s="57" t="s">
        <v>200</v>
      </c>
      <c r="S293" s="58" t="s">
        <v>53</v>
      </c>
      <c r="T293" s="59"/>
      <c r="U293" s="59"/>
      <c r="V293" s="59">
        <v>40</v>
      </c>
      <c r="W293" s="97"/>
      <c r="X293" s="59"/>
      <c r="Y293" s="59"/>
      <c r="Z293" s="60">
        <f t="shared" si="20"/>
        <v>40</v>
      </c>
      <c r="AA293" s="58">
        <v>2017</v>
      </c>
      <c r="AB293" s="41"/>
      <c r="AC293" s="38"/>
      <c r="AD293" s="38"/>
      <c r="AE293" s="39"/>
      <c r="AF293" s="39"/>
    </row>
    <row r="294" spans="1:32" s="52" customFormat="1" ht="45" x14ac:dyDescent="0.25">
      <c r="A294" s="56" t="s">
        <v>17</v>
      </c>
      <c r="B294" s="56" t="s">
        <v>17</v>
      </c>
      <c r="C294" s="56" t="s">
        <v>24</v>
      </c>
      <c r="D294" s="58">
        <v>0</v>
      </c>
      <c r="E294" s="58">
        <v>4</v>
      </c>
      <c r="F294" s="58">
        <v>0</v>
      </c>
      <c r="G294" s="58">
        <v>9</v>
      </c>
      <c r="H294" s="56" t="s">
        <v>17</v>
      </c>
      <c r="I294" s="56" t="s">
        <v>25</v>
      </c>
      <c r="J294" s="56" t="s">
        <v>18</v>
      </c>
      <c r="K294" s="56" t="s">
        <v>17</v>
      </c>
      <c r="L294" s="56" t="s">
        <v>27</v>
      </c>
      <c r="M294" s="56" t="s">
        <v>161</v>
      </c>
      <c r="N294" s="56" t="s">
        <v>17</v>
      </c>
      <c r="O294" s="56" t="s">
        <v>27</v>
      </c>
      <c r="P294" s="56" t="s">
        <v>28</v>
      </c>
      <c r="Q294" s="56" t="s">
        <v>192</v>
      </c>
      <c r="R294" s="57" t="s">
        <v>200</v>
      </c>
      <c r="S294" s="58" t="s">
        <v>53</v>
      </c>
      <c r="T294" s="59"/>
      <c r="U294" s="59"/>
      <c r="V294" s="59">
        <v>346.1</v>
      </c>
      <c r="W294" s="97"/>
      <c r="X294" s="59"/>
      <c r="Y294" s="59"/>
      <c r="Z294" s="60">
        <f t="shared" si="20"/>
        <v>346.1</v>
      </c>
      <c r="AA294" s="58">
        <v>2017</v>
      </c>
      <c r="AB294" s="41"/>
      <c r="AC294" s="38"/>
      <c r="AD294" s="38"/>
      <c r="AE294" s="39"/>
      <c r="AF294" s="39"/>
    </row>
    <row r="295" spans="1:32" s="52" customFormat="1" ht="60" x14ac:dyDescent="0.2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17" t="s">
        <v>193</v>
      </c>
      <c r="S295" s="15" t="s">
        <v>54</v>
      </c>
      <c r="T295" s="8"/>
      <c r="U295" s="8"/>
      <c r="V295" s="8">
        <v>0.54</v>
      </c>
      <c r="W295" s="93"/>
      <c r="X295" s="8"/>
      <c r="Y295" s="8"/>
      <c r="Z295" s="5">
        <f t="shared" ref="Z295:Z327" si="21">V295</f>
        <v>0.54</v>
      </c>
      <c r="AA295" s="15">
        <v>2017</v>
      </c>
      <c r="AB295" s="41"/>
      <c r="AC295" s="38"/>
      <c r="AD295" s="38"/>
      <c r="AE295" s="39"/>
      <c r="AF295" s="39"/>
    </row>
    <row r="296" spans="1:32" s="52" customFormat="1" ht="45" x14ac:dyDescent="0.25">
      <c r="A296" s="56" t="s">
        <v>17</v>
      </c>
      <c r="B296" s="56" t="s">
        <v>17</v>
      </c>
      <c r="C296" s="56" t="s">
        <v>24</v>
      </c>
      <c r="D296" s="58">
        <v>0</v>
      </c>
      <c r="E296" s="58">
        <v>4</v>
      </c>
      <c r="F296" s="58">
        <v>0</v>
      </c>
      <c r="G296" s="58">
        <v>9</v>
      </c>
      <c r="H296" s="56" t="s">
        <v>17</v>
      </c>
      <c r="I296" s="56" t="s">
        <v>25</v>
      </c>
      <c r="J296" s="56" t="s">
        <v>18</v>
      </c>
      <c r="K296" s="56" t="s">
        <v>17</v>
      </c>
      <c r="L296" s="56" t="s">
        <v>17</v>
      </c>
      <c r="M296" s="56" t="s">
        <v>17</v>
      </c>
      <c r="N296" s="56" t="s">
        <v>17</v>
      </c>
      <c r="O296" s="56" t="s">
        <v>17</v>
      </c>
      <c r="P296" s="56" t="s">
        <v>17</v>
      </c>
      <c r="Q296" s="56" t="s">
        <v>17</v>
      </c>
      <c r="R296" s="57" t="s">
        <v>201</v>
      </c>
      <c r="S296" s="58" t="s">
        <v>53</v>
      </c>
      <c r="T296" s="59"/>
      <c r="U296" s="59"/>
      <c r="V296" s="60">
        <f>V297+V298+V299+V300</f>
        <v>991.8</v>
      </c>
      <c r="W296" s="97"/>
      <c r="X296" s="59"/>
      <c r="Y296" s="59"/>
      <c r="Z296" s="60">
        <f t="shared" si="21"/>
        <v>991.8</v>
      </c>
      <c r="AA296" s="58">
        <v>2017</v>
      </c>
      <c r="AB296" s="41"/>
      <c r="AC296" s="38"/>
      <c r="AD296" s="38"/>
      <c r="AE296" s="39"/>
      <c r="AF296" s="39"/>
    </row>
    <row r="297" spans="1:32" s="52" customFormat="1" ht="45" x14ac:dyDescent="0.25">
      <c r="A297" s="56" t="s">
        <v>17</v>
      </c>
      <c r="B297" s="56" t="s">
        <v>17</v>
      </c>
      <c r="C297" s="56" t="s">
        <v>24</v>
      </c>
      <c r="D297" s="58">
        <v>0</v>
      </c>
      <c r="E297" s="58">
        <v>4</v>
      </c>
      <c r="F297" s="58">
        <v>0</v>
      </c>
      <c r="G297" s="58">
        <v>9</v>
      </c>
      <c r="H297" s="56" t="s">
        <v>17</v>
      </c>
      <c r="I297" s="56" t="s">
        <v>25</v>
      </c>
      <c r="J297" s="56" t="s">
        <v>18</v>
      </c>
      <c r="K297" s="56" t="s">
        <v>17</v>
      </c>
      <c r="L297" s="56" t="s">
        <v>27</v>
      </c>
      <c r="M297" s="56" t="s">
        <v>161</v>
      </c>
      <c r="N297" s="56" t="s">
        <v>17</v>
      </c>
      <c r="O297" s="56" t="s">
        <v>27</v>
      </c>
      <c r="P297" s="56" t="s">
        <v>28</v>
      </c>
      <c r="Q297" s="56" t="s">
        <v>184</v>
      </c>
      <c r="R297" s="57" t="s">
        <v>201</v>
      </c>
      <c r="S297" s="58" t="s">
        <v>53</v>
      </c>
      <c r="T297" s="59"/>
      <c r="U297" s="59"/>
      <c r="V297" s="59">
        <v>247.6</v>
      </c>
      <c r="W297" s="97"/>
      <c r="X297" s="59"/>
      <c r="Y297" s="59"/>
      <c r="Z297" s="60">
        <f t="shared" si="21"/>
        <v>247.6</v>
      </c>
      <c r="AA297" s="58">
        <v>2017</v>
      </c>
      <c r="AB297" s="41"/>
      <c r="AC297" s="38"/>
      <c r="AD297" s="38"/>
      <c r="AE297" s="39"/>
      <c r="AF297" s="39"/>
    </row>
    <row r="298" spans="1:32" s="52" customFormat="1" ht="45" x14ac:dyDescent="0.25">
      <c r="A298" s="56" t="s">
        <v>17</v>
      </c>
      <c r="B298" s="56" t="s">
        <v>17</v>
      </c>
      <c r="C298" s="56" t="s">
        <v>24</v>
      </c>
      <c r="D298" s="58">
        <v>0</v>
      </c>
      <c r="E298" s="58">
        <v>4</v>
      </c>
      <c r="F298" s="58">
        <v>0</v>
      </c>
      <c r="G298" s="58">
        <v>9</v>
      </c>
      <c r="H298" s="56" t="s">
        <v>17</v>
      </c>
      <c r="I298" s="56" t="s">
        <v>25</v>
      </c>
      <c r="J298" s="56" t="s">
        <v>18</v>
      </c>
      <c r="K298" s="56" t="s">
        <v>17</v>
      </c>
      <c r="L298" s="56" t="s">
        <v>27</v>
      </c>
      <c r="M298" s="56" t="s">
        <v>161</v>
      </c>
      <c r="N298" s="56" t="s">
        <v>17</v>
      </c>
      <c r="O298" s="56" t="s">
        <v>27</v>
      </c>
      <c r="P298" s="56" t="s">
        <v>28</v>
      </c>
      <c r="Q298" s="56" t="s">
        <v>191</v>
      </c>
      <c r="R298" s="57" t="s">
        <v>201</v>
      </c>
      <c r="S298" s="58" t="s">
        <v>53</v>
      </c>
      <c r="T298" s="59"/>
      <c r="U298" s="59"/>
      <c r="V298" s="59">
        <v>307.5</v>
      </c>
      <c r="W298" s="97"/>
      <c r="X298" s="59"/>
      <c r="Y298" s="59"/>
      <c r="Z298" s="60">
        <f t="shared" si="21"/>
        <v>307.5</v>
      </c>
      <c r="AA298" s="58">
        <v>2017</v>
      </c>
      <c r="AB298" s="41"/>
      <c r="AC298" s="38"/>
      <c r="AD298" s="38"/>
      <c r="AE298" s="39"/>
      <c r="AF298" s="39"/>
    </row>
    <row r="299" spans="1:32" s="52" customFormat="1" ht="45" x14ac:dyDescent="0.25">
      <c r="A299" s="56" t="s">
        <v>17</v>
      </c>
      <c r="B299" s="56" t="s">
        <v>17</v>
      </c>
      <c r="C299" s="56" t="s">
        <v>24</v>
      </c>
      <c r="D299" s="58">
        <v>0</v>
      </c>
      <c r="E299" s="58">
        <v>4</v>
      </c>
      <c r="F299" s="58">
        <v>0</v>
      </c>
      <c r="G299" s="58">
        <v>9</v>
      </c>
      <c r="H299" s="56" t="s">
        <v>17</v>
      </c>
      <c r="I299" s="56" t="s">
        <v>25</v>
      </c>
      <c r="J299" s="56" t="s">
        <v>18</v>
      </c>
      <c r="K299" s="56" t="s">
        <v>17</v>
      </c>
      <c r="L299" s="56" t="s">
        <v>27</v>
      </c>
      <c r="M299" s="56" t="s">
        <v>18</v>
      </c>
      <c r="N299" s="56" t="s">
        <v>17</v>
      </c>
      <c r="O299" s="56" t="s">
        <v>26</v>
      </c>
      <c r="P299" s="56" t="s">
        <v>28</v>
      </c>
      <c r="Q299" s="56" t="s">
        <v>162</v>
      </c>
      <c r="R299" s="57" t="s">
        <v>201</v>
      </c>
      <c r="S299" s="58" t="s">
        <v>53</v>
      </c>
      <c r="T299" s="59"/>
      <c r="U299" s="59"/>
      <c r="V299" s="59">
        <v>40</v>
      </c>
      <c r="W299" s="97"/>
      <c r="X299" s="59"/>
      <c r="Y299" s="59"/>
      <c r="Z299" s="60">
        <f t="shared" si="21"/>
        <v>40</v>
      </c>
      <c r="AA299" s="58">
        <v>2017</v>
      </c>
      <c r="AB299" s="41"/>
      <c r="AC299" s="38"/>
      <c r="AD299" s="38"/>
      <c r="AE299" s="39"/>
      <c r="AF299" s="39"/>
    </row>
    <row r="300" spans="1:32" s="52" customFormat="1" ht="45" x14ac:dyDescent="0.25">
      <c r="A300" s="56" t="s">
        <v>17</v>
      </c>
      <c r="B300" s="56" t="s">
        <v>17</v>
      </c>
      <c r="C300" s="56" t="s">
        <v>24</v>
      </c>
      <c r="D300" s="58">
        <v>0</v>
      </c>
      <c r="E300" s="58">
        <v>4</v>
      </c>
      <c r="F300" s="58">
        <v>0</v>
      </c>
      <c r="G300" s="58">
        <v>9</v>
      </c>
      <c r="H300" s="56" t="s">
        <v>17</v>
      </c>
      <c r="I300" s="56" t="s">
        <v>25</v>
      </c>
      <c r="J300" s="56" t="s">
        <v>18</v>
      </c>
      <c r="K300" s="56" t="s">
        <v>17</v>
      </c>
      <c r="L300" s="56" t="s">
        <v>27</v>
      </c>
      <c r="M300" s="56" t="s">
        <v>161</v>
      </c>
      <c r="N300" s="56" t="s">
        <v>17</v>
      </c>
      <c r="O300" s="56" t="s">
        <v>27</v>
      </c>
      <c r="P300" s="56" t="s">
        <v>28</v>
      </c>
      <c r="Q300" s="56" t="s">
        <v>192</v>
      </c>
      <c r="R300" s="57" t="s">
        <v>201</v>
      </c>
      <c r="S300" s="58" t="s">
        <v>53</v>
      </c>
      <c r="T300" s="59"/>
      <c r="U300" s="59"/>
      <c r="V300" s="59">
        <v>396.7</v>
      </c>
      <c r="W300" s="97"/>
      <c r="X300" s="59"/>
      <c r="Y300" s="59"/>
      <c r="Z300" s="60">
        <f t="shared" si="21"/>
        <v>396.7</v>
      </c>
      <c r="AA300" s="58">
        <v>2017</v>
      </c>
      <c r="AB300" s="41"/>
      <c r="AC300" s="38"/>
      <c r="AD300" s="38"/>
      <c r="AE300" s="39"/>
      <c r="AF300" s="39"/>
    </row>
    <row r="301" spans="1:32" s="52" customFormat="1" ht="60" x14ac:dyDescent="0.25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17" t="s">
        <v>193</v>
      </c>
      <c r="S301" s="15" t="s">
        <v>54</v>
      </c>
      <c r="T301" s="8"/>
      <c r="U301" s="8"/>
      <c r="V301" s="8">
        <v>0.6</v>
      </c>
      <c r="W301" s="93"/>
      <c r="X301" s="8"/>
      <c r="Y301" s="8"/>
      <c r="Z301" s="5">
        <f t="shared" si="21"/>
        <v>0.6</v>
      </c>
      <c r="AA301" s="15">
        <v>2017</v>
      </c>
      <c r="AB301" s="41"/>
      <c r="AC301" s="38"/>
      <c r="AD301" s="38"/>
      <c r="AE301" s="39"/>
      <c r="AF301" s="39"/>
    </row>
    <row r="302" spans="1:32" s="52" customFormat="1" ht="45" x14ac:dyDescent="0.25">
      <c r="A302" s="56" t="s">
        <v>17</v>
      </c>
      <c r="B302" s="56" t="s">
        <v>17</v>
      </c>
      <c r="C302" s="56" t="s">
        <v>24</v>
      </c>
      <c r="D302" s="58">
        <v>0</v>
      </c>
      <c r="E302" s="58">
        <v>4</v>
      </c>
      <c r="F302" s="58">
        <v>0</v>
      </c>
      <c r="G302" s="58">
        <v>9</v>
      </c>
      <c r="H302" s="56" t="s">
        <v>17</v>
      </c>
      <c r="I302" s="56" t="s">
        <v>25</v>
      </c>
      <c r="J302" s="56" t="s">
        <v>18</v>
      </c>
      <c r="K302" s="56" t="s">
        <v>17</v>
      </c>
      <c r="L302" s="56" t="s">
        <v>17</v>
      </c>
      <c r="M302" s="56" t="s">
        <v>17</v>
      </c>
      <c r="N302" s="56" t="s">
        <v>17</v>
      </c>
      <c r="O302" s="56" t="s">
        <v>17</v>
      </c>
      <c r="P302" s="56" t="s">
        <v>17</v>
      </c>
      <c r="Q302" s="56" t="s">
        <v>17</v>
      </c>
      <c r="R302" s="57" t="s">
        <v>202</v>
      </c>
      <c r="S302" s="58" t="s">
        <v>53</v>
      </c>
      <c r="T302" s="59"/>
      <c r="U302" s="59"/>
      <c r="V302" s="60">
        <f>V303+V304+V305+V306</f>
        <v>750.59999999999991</v>
      </c>
      <c r="W302" s="97"/>
      <c r="X302" s="59"/>
      <c r="Y302" s="59"/>
      <c r="Z302" s="60">
        <f t="shared" si="21"/>
        <v>750.59999999999991</v>
      </c>
      <c r="AA302" s="58">
        <v>2017</v>
      </c>
      <c r="AB302" s="41"/>
      <c r="AC302" s="38"/>
      <c r="AD302" s="38"/>
      <c r="AE302" s="39"/>
      <c r="AF302" s="39"/>
    </row>
    <row r="303" spans="1:32" s="52" customFormat="1" ht="45" x14ac:dyDescent="0.25">
      <c r="A303" s="56" t="s">
        <v>17</v>
      </c>
      <c r="B303" s="56" t="s">
        <v>17</v>
      </c>
      <c r="C303" s="56" t="s">
        <v>24</v>
      </c>
      <c r="D303" s="58">
        <v>0</v>
      </c>
      <c r="E303" s="58">
        <v>4</v>
      </c>
      <c r="F303" s="58">
        <v>0</v>
      </c>
      <c r="G303" s="58">
        <v>9</v>
      </c>
      <c r="H303" s="56" t="s">
        <v>17</v>
      </c>
      <c r="I303" s="56" t="s">
        <v>25</v>
      </c>
      <c r="J303" s="56" t="s">
        <v>18</v>
      </c>
      <c r="K303" s="56" t="s">
        <v>17</v>
      </c>
      <c r="L303" s="56" t="s">
        <v>27</v>
      </c>
      <c r="M303" s="56" t="s">
        <v>161</v>
      </c>
      <c r="N303" s="56" t="s">
        <v>17</v>
      </c>
      <c r="O303" s="56" t="s">
        <v>27</v>
      </c>
      <c r="P303" s="56" t="s">
        <v>28</v>
      </c>
      <c r="Q303" s="56" t="s">
        <v>184</v>
      </c>
      <c r="R303" s="57" t="s">
        <v>202</v>
      </c>
      <c r="S303" s="58" t="s">
        <v>53</v>
      </c>
      <c r="T303" s="59"/>
      <c r="U303" s="59"/>
      <c r="V303" s="59">
        <v>177.7</v>
      </c>
      <c r="W303" s="97"/>
      <c r="X303" s="59"/>
      <c r="Y303" s="59"/>
      <c r="Z303" s="60">
        <f t="shared" si="21"/>
        <v>177.7</v>
      </c>
      <c r="AA303" s="58">
        <v>2017</v>
      </c>
      <c r="AB303" s="41"/>
      <c r="AC303" s="38"/>
      <c r="AD303" s="38"/>
      <c r="AE303" s="39"/>
      <c r="AF303" s="39"/>
    </row>
    <row r="304" spans="1:32" s="52" customFormat="1" ht="45" x14ac:dyDescent="0.25">
      <c r="A304" s="56" t="s">
        <v>17</v>
      </c>
      <c r="B304" s="56" t="s">
        <v>17</v>
      </c>
      <c r="C304" s="56" t="s">
        <v>24</v>
      </c>
      <c r="D304" s="58">
        <v>0</v>
      </c>
      <c r="E304" s="58">
        <v>4</v>
      </c>
      <c r="F304" s="58">
        <v>0</v>
      </c>
      <c r="G304" s="58">
        <v>9</v>
      </c>
      <c r="H304" s="56" t="s">
        <v>17</v>
      </c>
      <c r="I304" s="56" t="s">
        <v>25</v>
      </c>
      <c r="J304" s="56" t="s">
        <v>18</v>
      </c>
      <c r="K304" s="56" t="s">
        <v>17</v>
      </c>
      <c r="L304" s="56" t="s">
        <v>27</v>
      </c>
      <c r="M304" s="56" t="s">
        <v>161</v>
      </c>
      <c r="N304" s="56" t="s">
        <v>17</v>
      </c>
      <c r="O304" s="56" t="s">
        <v>27</v>
      </c>
      <c r="P304" s="56" t="s">
        <v>28</v>
      </c>
      <c r="Q304" s="56" t="s">
        <v>191</v>
      </c>
      <c r="R304" s="57" t="s">
        <v>202</v>
      </c>
      <c r="S304" s="58" t="s">
        <v>53</v>
      </c>
      <c r="T304" s="59"/>
      <c r="U304" s="59"/>
      <c r="V304" s="59">
        <v>232.7</v>
      </c>
      <c r="W304" s="97"/>
      <c r="X304" s="59"/>
      <c r="Y304" s="59"/>
      <c r="Z304" s="60">
        <f t="shared" si="21"/>
        <v>232.7</v>
      </c>
      <c r="AA304" s="58">
        <v>2017</v>
      </c>
      <c r="AB304" s="41"/>
      <c r="AC304" s="38"/>
      <c r="AD304" s="38"/>
      <c r="AE304" s="39"/>
      <c r="AF304" s="39"/>
    </row>
    <row r="305" spans="1:32" s="52" customFormat="1" ht="45" x14ac:dyDescent="0.25">
      <c r="A305" s="56" t="s">
        <v>17</v>
      </c>
      <c r="B305" s="56" t="s">
        <v>17</v>
      </c>
      <c r="C305" s="56" t="s">
        <v>24</v>
      </c>
      <c r="D305" s="58">
        <v>0</v>
      </c>
      <c r="E305" s="58">
        <v>4</v>
      </c>
      <c r="F305" s="58">
        <v>0</v>
      </c>
      <c r="G305" s="58">
        <v>9</v>
      </c>
      <c r="H305" s="56" t="s">
        <v>17</v>
      </c>
      <c r="I305" s="56" t="s">
        <v>25</v>
      </c>
      <c r="J305" s="56" t="s">
        <v>18</v>
      </c>
      <c r="K305" s="56" t="s">
        <v>17</v>
      </c>
      <c r="L305" s="56" t="s">
        <v>27</v>
      </c>
      <c r="M305" s="56" t="s">
        <v>18</v>
      </c>
      <c r="N305" s="56" t="s">
        <v>17</v>
      </c>
      <c r="O305" s="56" t="s">
        <v>26</v>
      </c>
      <c r="P305" s="56" t="s">
        <v>28</v>
      </c>
      <c r="Q305" s="56" t="s">
        <v>162</v>
      </c>
      <c r="R305" s="57" t="s">
        <v>202</v>
      </c>
      <c r="S305" s="58" t="s">
        <v>53</v>
      </c>
      <c r="T305" s="59"/>
      <c r="U305" s="59"/>
      <c r="V305" s="59">
        <v>40</v>
      </c>
      <c r="W305" s="97"/>
      <c r="X305" s="59"/>
      <c r="Y305" s="59"/>
      <c r="Z305" s="60">
        <f t="shared" si="21"/>
        <v>40</v>
      </c>
      <c r="AA305" s="58">
        <v>2017</v>
      </c>
      <c r="AB305" s="41"/>
      <c r="AC305" s="38"/>
      <c r="AD305" s="38"/>
      <c r="AE305" s="39"/>
      <c r="AF305" s="39"/>
    </row>
    <row r="306" spans="1:32" s="52" customFormat="1" ht="45" x14ac:dyDescent="0.25">
      <c r="A306" s="56" t="s">
        <v>17</v>
      </c>
      <c r="B306" s="56" t="s">
        <v>17</v>
      </c>
      <c r="C306" s="56" t="s">
        <v>24</v>
      </c>
      <c r="D306" s="58">
        <v>0</v>
      </c>
      <c r="E306" s="58">
        <v>4</v>
      </c>
      <c r="F306" s="58">
        <v>0</v>
      </c>
      <c r="G306" s="58">
        <v>9</v>
      </c>
      <c r="H306" s="56" t="s">
        <v>17</v>
      </c>
      <c r="I306" s="56" t="s">
        <v>25</v>
      </c>
      <c r="J306" s="56" t="s">
        <v>18</v>
      </c>
      <c r="K306" s="56" t="s">
        <v>17</v>
      </c>
      <c r="L306" s="56" t="s">
        <v>27</v>
      </c>
      <c r="M306" s="56" t="s">
        <v>161</v>
      </c>
      <c r="N306" s="56" t="s">
        <v>17</v>
      </c>
      <c r="O306" s="56" t="s">
        <v>27</v>
      </c>
      <c r="P306" s="56" t="s">
        <v>28</v>
      </c>
      <c r="Q306" s="56" t="s">
        <v>192</v>
      </c>
      <c r="R306" s="57" t="s">
        <v>202</v>
      </c>
      <c r="S306" s="58" t="s">
        <v>53</v>
      </c>
      <c r="T306" s="59"/>
      <c r="U306" s="59"/>
      <c r="V306" s="59">
        <v>300.2</v>
      </c>
      <c r="W306" s="97"/>
      <c r="X306" s="59"/>
      <c r="Y306" s="59"/>
      <c r="Z306" s="60">
        <f t="shared" si="21"/>
        <v>300.2</v>
      </c>
      <c r="AA306" s="58">
        <v>2017</v>
      </c>
      <c r="AB306" s="41"/>
      <c r="AC306" s="38"/>
      <c r="AD306" s="38"/>
      <c r="AE306" s="39"/>
      <c r="AF306" s="39"/>
    </row>
    <row r="307" spans="1:32" s="52" customFormat="1" ht="60" x14ac:dyDescent="0.25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17" t="s">
        <v>193</v>
      </c>
      <c r="S307" s="15" t="s">
        <v>54</v>
      </c>
      <c r="T307" s="8"/>
      <c r="U307" s="8"/>
      <c r="V307" s="8">
        <v>0.5</v>
      </c>
      <c r="W307" s="93"/>
      <c r="X307" s="8"/>
      <c r="Y307" s="8"/>
      <c r="Z307" s="5">
        <f t="shared" si="21"/>
        <v>0.5</v>
      </c>
      <c r="AA307" s="15">
        <v>2017</v>
      </c>
      <c r="AB307" s="41"/>
      <c r="AC307" s="38"/>
      <c r="AD307" s="38"/>
      <c r="AE307" s="39"/>
      <c r="AF307" s="39"/>
    </row>
    <row r="308" spans="1:32" s="52" customFormat="1" ht="45" x14ac:dyDescent="0.25">
      <c r="A308" s="56" t="s">
        <v>17</v>
      </c>
      <c r="B308" s="56" t="s">
        <v>17</v>
      </c>
      <c r="C308" s="56" t="s">
        <v>24</v>
      </c>
      <c r="D308" s="58">
        <v>0</v>
      </c>
      <c r="E308" s="58">
        <v>4</v>
      </c>
      <c r="F308" s="58">
        <v>0</v>
      </c>
      <c r="G308" s="58">
        <v>9</v>
      </c>
      <c r="H308" s="56" t="s">
        <v>17</v>
      </c>
      <c r="I308" s="56" t="s">
        <v>25</v>
      </c>
      <c r="J308" s="56" t="s">
        <v>18</v>
      </c>
      <c r="K308" s="56" t="s">
        <v>17</v>
      </c>
      <c r="L308" s="56" t="s">
        <v>17</v>
      </c>
      <c r="M308" s="56" t="s">
        <v>17</v>
      </c>
      <c r="N308" s="56" t="s">
        <v>17</v>
      </c>
      <c r="O308" s="56" t="s">
        <v>17</v>
      </c>
      <c r="P308" s="56" t="s">
        <v>17</v>
      </c>
      <c r="Q308" s="56" t="s">
        <v>17</v>
      </c>
      <c r="R308" s="57" t="s">
        <v>203</v>
      </c>
      <c r="S308" s="58" t="s">
        <v>53</v>
      </c>
      <c r="T308" s="59"/>
      <c r="U308" s="59"/>
      <c r="V308" s="60">
        <f>V309+V310+V311</f>
        <v>473.2</v>
      </c>
      <c r="W308" s="97"/>
      <c r="X308" s="59"/>
      <c r="Y308" s="59"/>
      <c r="Z308" s="60">
        <f t="shared" si="21"/>
        <v>473.2</v>
      </c>
      <c r="AA308" s="58">
        <v>2017</v>
      </c>
      <c r="AB308" s="41"/>
      <c r="AC308" s="38"/>
      <c r="AD308" s="38"/>
      <c r="AE308" s="39"/>
      <c r="AF308" s="39"/>
    </row>
    <row r="309" spans="1:32" s="52" customFormat="1" ht="45" x14ac:dyDescent="0.25">
      <c r="A309" s="56" t="s">
        <v>17</v>
      </c>
      <c r="B309" s="56" t="s">
        <v>17</v>
      </c>
      <c r="C309" s="56" t="s">
        <v>24</v>
      </c>
      <c r="D309" s="58">
        <v>0</v>
      </c>
      <c r="E309" s="58">
        <v>4</v>
      </c>
      <c r="F309" s="58">
        <v>0</v>
      </c>
      <c r="G309" s="58">
        <v>9</v>
      </c>
      <c r="H309" s="56" t="s">
        <v>17</v>
      </c>
      <c r="I309" s="56" t="s">
        <v>25</v>
      </c>
      <c r="J309" s="56" t="s">
        <v>18</v>
      </c>
      <c r="K309" s="56" t="s">
        <v>17</v>
      </c>
      <c r="L309" s="56" t="s">
        <v>27</v>
      </c>
      <c r="M309" s="56" t="s">
        <v>161</v>
      </c>
      <c r="N309" s="56" t="s">
        <v>17</v>
      </c>
      <c r="O309" s="56" t="s">
        <v>27</v>
      </c>
      <c r="P309" s="56" t="s">
        <v>28</v>
      </c>
      <c r="Q309" s="56" t="s">
        <v>184</v>
      </c>
      <c r="R309" s="57" t="s">
        <v>203</v>
      </c>
      <c r="S309" s="58" t="s">
        <v>53</v>
      </c>
      <c r="T309" s="59"/>
      <c r="U309" s="59"/>
      <c r="V309" s="59">
        <v>178.9</v>
      </c>
      <c r="W309" s="97"/>
      <c r="X309" s="59"/>
      <c r="Y309" s="59"/>
      <c r="Z309" s="60">
        <f t="shared" si="21"/>
        <v>178.9</v>
      </c>
      <c r="AA309" s="58">
        <v>2017</v>
      </c>
      <c r="AB309" s="41"/>
      <c r="AC309" s="38"/>
      <c r="AD309" s="38"/>
      <c r="AE309" s="39"/>
      <c r="AF309" s="39"/>
    </row>
    <row r="310" spans="1:32" s="52" customFormat="1" ht="45" x14ac:dyDescent="0.25">
      <c r="A310" s="56" t="s">
        <v>17</v>
      </c>
      <c r="B310" s="56" t="s">
        <v>17</v>
      </c>
      <c r="C310" s="56" t="s">
        <v>24</v>
      </c>
      <c r="D310" s="58">
        <v>0</v>
      </c>
      <c r="E310" s="58">
        <v>4</v>
      </c>
      <c r="F310" s="58">
        <v>0</v>
      </c>
      <c r="G310" s="58">
        <v>9</v>
      </c>
      <c r="H310" s="56" t="s">
        <v>17</v>
      </c>
      <c r="I310" s="56" t="s">
        <v>25</v>
      </c>
      <c r="J310" s="56" t="s">
        <v>18</v>
      </c>
      <c r="K310" s="56" t="s">
        <v>17</v>
      </c>
      <c r="L310" s="56" t="s">
        <v>27</v>
      </c>
      <c r="M310" s="56" t="s">
        <v>161</v>
      </c>
      <c r="N310" s="56" t="s">
        <v>17</v>
      </c>
      <c r="O310" s="56" t="s">
        <v>27</v>
      </c>
      <c r="P310" s="56" t="s">
        <v>28</v>
      </c>
      <c r="Q310" s="56" t="s">
        <v>191</v>
      </c>
      <c r="R310" s="57" t="s">
        <v>203</v>
      </c>
      <c r="S310" s="58" t="s">
        <v>53</v>
      </c>
      <c r="T310" s="59"/>
      <c r="U310" s="59"/>
      <c r="V310" s="59">
        <v>105</v>
      </c>
      <c r="W310" s="97"/>
      <c r="X310" s="59"/>
      <c r="Y310" s="59"/>
      <c r="Z310" s="60">
        <f t="shared" si="21"/>
        <v>105</v>
      </c>
      <c r="AA310" s="58">
        <v>2017</v>
      </c>
      <c r="AB310" s="41"/>
      <c r="AC310" s="38"/>
      <c r="AD310" s="38"/>
      <c r="AE310" s="39"/>
      <c r="AF310" s="39"/>
    </row>
    <row r="311" spans="1:32" s="52" customFormat="1" ht="45" x14ac:dyDescent="0.25">
      <c r="A311" s="56" t="s">
        <v>17</v>
      </c>
      <c r="B311" s="56" t="s">
        <v>17</v>
      </c>
      <c r="C311" s="56" t="s">
        <v>24</v>
      </c>
      <c r="D311" s="58">
        <v>0</v>
      </c>
      <c r="E311" s="58">
        <v>4</v>
      </c>
      <c r="F311" s="58">
        <v>0</v>
      </c>
      <c r="G311" s="58">
        <v>9</v>
      </c>
      <c r="H311" s="56" t="s">
        <v>17</v>
      </c>
      <c r="I311" s="56" t="s">
        <v>25</v>
      </c>
      <c r="J311" s="56" t="s">
        <v>18</v>
      </c>
      <c r="K311" s="56" t="s">
        <v>17</v>
      </c>
      <c r="L311" s="56" t="s">
        <v>27</v>
      </c>
      <c r="M311" s="56" t="s">
        <v>161</v>
      </c>
      <c r="N311" s="56" t="s">
        <v>17</v>
      </c>
      <c r="O311" s="56" t="s">
        <v>27</v>
      </c>
      <c r="P311" s="56" t="s">
        <v>28</v>
      </c>
      <c r="Q311" s="56" t="s">
        <v>192</v>
      </c>
      <c r="R311" s="57" t="s">
        <v>203</v>
      </c>
      <c r="S311" s="58" t="s">
        <v>53</v>
      </c>
      <c r="T311" s="59"/>
      <c r="U311" s="59"/>
      <c r="V311" s="59">
        <v>189.3</v>
      </c>
      <c r="W311" s="97"/>
      <c r="X311" s="59"/>
      <c r="Y311" s="59"/>
      <c r="Z311" s="60">
        <f t="shared" si="21"/>
        <v>189.3</v>
      </c>
      <c r="AA311" s="58">
        <v>2017</v>
      </c>
      <c r="AB311" s="41"/>
      <c r="AC311" s="38"/>
      <c r="AD311" s="38"/>
      <c r="AE311" s="39"/>
      <c r="AF311" s="39"/>
    </row>
    <row r="312" spans="1:32" s="52" customFormat="1" ht="30" x14ac:dyDescent="0.25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17" t="s">
        <v>205</v>
      </c>
      <c r="S312" s="15" t="s">
        <v>6</v>
      </c>
      <c r="T312" s="8"/>
      <c r="U312" s="8"/>
      <c r="V312" s="8">
        <v>176</v>
      </c>
      <c r="W312" s="93"/>
      <c r="X312" s="8"/>
      <c r="Y312" s="8"/>
      <c r="Z312" s="5">
        <f t="shared" si="21"/>
        <v>176</v>
      </c>
      <c r="AA312" s="15">
        <v>2017</v>
      </c>
      <c r="AB312" s="41"/>
      <c r="AC312" s="38"/>
      <c r="AD312" s="38"/>
      <c r="AE312" s="39"/>
      <c r="AF312" s="39"/>
    </row>
    <row r="313" spans="1:32" s="52" customFormat="1" ht="45" x14ac:dyDescent="0.25">
      <c r="A313" s="56" t="s">
        <v>17</v>
      </c>
      <c r="B313" s="56" t="s">
        <v>17</v>
      </c>
      <c r="C313" s="56" t="s">
        <v>24</v>
      </c>
      <c r="D313" s="58">
        <v>0</v>
      </c>
      <c r="E313" s="58">
        <v>4</v>
      </c>
      <c r="F313" s="58">
        <v>0</v>
      </c>
      <c r="G313" s="58">
        <v>9</v>
      </c>
      <c r="H313" s="56" t="s">
        <v>17</v>
      </c>
      <c r="I313" s="56" t="s">
        <v>25</v>
      </c>
      <c r="J313" s="56" t="s">
        <v>18</v>
      </c>
      <c r="K313" s="56" t="s">
        <v>17</v>
      </c>
      <c r="L313" s="56" t="s">
        <v>17</v>
      </c>
      <c r="M313" s="56" t="s">
        <v>17</v>
      </c>
      <c r="N313" s="56" t="s">
        <v>17</v>
      </c>
      <c r="O313" s="56" t="s">
        <v>17</v>
      </c>
      <c r="P313" s="56" t="s">
        <v>17</v>
      </c>
      <c r="Q313" s="56" t="s">
        <v>17</v>
      </c>
      <c r="R313" s="57" t="s">
        <v>204</v>
      </c>
      <c r="S313" s="58" t="s">
        <v>53</v>
      </c>
      <c r="T313" s="59"/>
      <c r="U313" s="59"/>
      <c r="V313" s="60">
        <f>V314+V315+V316</f>
        <v>994.9</v>
      </c>
      <c r="W313" s="97"/>
      <c r="X313" s="59"/>
      <c r="Y313" s="59"/>
      <c r="Z313" s="60">
        <f t="shared" si="21"/>
        <v>994.9</v>
      </c>
      <c r="AA313" s="58">
        <v>2017</v>
      </c>
      <c r="AB313" s="41"/>
      <c r="AC313" s="38"/>
      <c r="AD313" s="38"/>
      <c r="AE313" s="39"/>
      <c r="AF313" s="39"/>
    </row>
    <row r="314" spans="1:32" s="52" customFormat="1" ht="45" x14ac:dyDescent="0.25">
      <c r="A314" s="56" t="s">
        <v>17</v>
      </c>
      <c r="B314" s="56" t="s">
        <v>17</v>
      </c>
      <c r="C314" s="56" t="s">
        <v>24</v>
      </c>
      <c r="D314" s="58">
        <v>0</v>
      </c>
      <c r="E314" s="58">
        <v>4</v>
      </c>
      <c r="F314" s="58">
        <v>0</v>
      </c>
      <c r="G314" s="58">
        <v>9</v>
      </c>
      <c r="H314" s="56" t="s">
        <v>17</v>
      </c>
      <c r="I314" s="56" t="s">
        <v>25</v>
      </c>
      <c r="J314" s="56" t="s">
        <v>18</v>
      </c>
      <c r="K314" s="56" t="s">
        <v>17</v>
      </c>
      <c r="L314" s="56" t="s">
        <v>27</v>
      </c>
      <c r="M314" s="56" t="s">
        <v>161</v>
      </c>
      <c r="N314" s="56" t="s">
        <v>17</v>
      </c>
      <c r="O314" s="56" t="s">
        <v>27</v>
      </c>
      <c r="P314" s="56" t="s">
        <v>28</v>
      </c>
      <c r="Q314" s="56" t="s">
        <v>184</v>
      </c>
      <c r="R314" s="57" t="s">
        <v>204</v>
      </c>
      <c r="S314" s="58" t="s">
        <v>53</v>
      </c>
      <c r="T314" s="59"/>
      <c r="U314" s="59"/>
      <c r="V314" s="59">
        <v>447</v>
      </c>
      <c r="W314" s="97"/>
      <c r="X314" s="59"/>
      <c r="Y314" s="59"/>
      <c r="Z314" s="60">
        <f t="shared" si="21"/>
        <v>447</v>
      </c>
      <c r="AA314" s="58">
        <v>2017</v>
      </c>
      <c r="AB314" s="41"/>
      <c r="AC314" s="38"/>
      <c r="AD314" s="38"/>
      <c r="AE314" s="39"/>
      <c r="AF314" s="39"/>
    </row>
    <row r="315" spans="1:32" s="52" customFormat="1" ht="45" x14ac:dyDescent="0.25">
      <c r="A315" s="56" t="s">
        <v>17</v>
      </c>
      <c r="B315" s="56" t="s">
        <v>17</v>
      </c>
      <c r="C315" s="56" t="s">
        <v>24</v>
      </c>
      <c r="D315" s="58">
        <v>0</v>
      </c>
      <c r="E315" s="58">
        <v>4</v>
      </c>
      <c r="F315" s="58">
        <v>0</v>
      </c>
      <c r="G315" s="58">
        <v>9</v>
      </c>
      <c r="H315" s="56" t="s">
        <v>17</v>
      </c>
      <c r="I315" s="56" t="s">
        <v>25</v>
      </c>
      <c r="J315" s="56" t="s">
        <v>18</v>
      </c>
      <c r="K315" s="56" t="s">
        <v>17</v>
      </c>
      <c r="L315" s="56" t="s">
        <v>27</v>
      </c>
      <c r="M315" s="56" t="s">
        <v>161</v>
      </c>
      <c r="N315" s="56" t="s">
        <v>17</v>
      </c>
      <c r="O315" s="56" t="s">
        <v>27</v>
      </c>
      <c r="P315" s="56" t="s">
        <v>28</v>
      </c>
      <c r="Q315" s="56" t="s">
        <v>191</v>
      </c>
      <c r="R315" s="57" t="s">
        <v>204</v>
      </c>
      <c r="S315" s="58" t="s">
        <v>53</v>
      </c>
      <c r="T315" s="59"/>
      <c r="U315" s="59"/>
      <c r="V315" s="59">
        <v>150</v>
      </c>
      <c r="W315" s="97"/>
      <c r="X315" s="59"/>
      <c r="Y315" s="59"/>
      <c r="Z315" s="60">
        <f t="shared" si="21"/>
        <v>150</v>
      </c>
      <c r="AA315" s="58">
        <v>2017</v>
      </c>
      <c r="AB315" s="41"/>
      <c r="AC315" s="38"/>
      <c r="AD315" s="38"/>
      <c r="AE315" s="39"/>
      <c r="AF315" s="39"/>
    </row>
    <row r="316" spans="1:32" s="52" customFormat="1" ht="45" x14ac:dyDescent="0.25">
      <c r="A316" s="56" t="s">
        <v>17</v>
      </c>
      <c r="B316" s="56" t="s">
        <v>17</v>
      </c>
      <c r="C316" s="56" t="s">
        <v>24</v>
      </c>
      <c r="D316" s="58">
        <v>0</v>
      </c>
      <c r="E316" s="58">
        <v>4</v>
      </c>
      <c r="F316" s="58">
        <v>0</v>
      </c>
      <c r="G316" s="58">
        <v>9</v>
      </c>
      <c r="H316" s="56" t="s">
        <v>17</v>
      </c>
      <c r="I316" s="56" t="s">
        <v>25</v>
      </c>
      <c r="J316" s="56" t="s">
        <v>18</v>
      </c>
      <c r="K316" s="56" t="s">
        <v>17</v>
      </c>
      <c r="L316" s="56" t="s">
        <v>27</v>
      </c>
      <c r="M316" s="56" t="s">
        <v>161</v>
      </c>
      <c r="N316" s="56" t="s">
        <v>17</v>
      </c>
      <c r="O316" s="56" t="s">
        <v>27</v>
      </c>
      <c r="P316" s="56" t="s">
        <v>28</v>
      </c>
      <c r="Q316" s="56" t="s">
        <v>192</v>
      </c>
      <c r="R316" s="57" t="s">
        <v>204</v>
      </c>
      <c r="S316" s="58" t="s">
        <v>53</v>
      </c>
      <c r="T316" s="59"/>
      <c r="U316" s="59"/>
      <c r="V316" s="59">
        <v>397.9</v>
      </c>
      <c r="W316" s="97"/>
      <c r="X316" s="59"/>
      <c r="Y316" s="59"/>
      <c r="Z316" s="60">
        <f t="shared" si="21"/>
        <v>397.9</v>
      </c>
      <c r="AA316" s="58">
        <v>2017</v>
      </c>
      <c r="AB316" s="41"/>
      <c r="AC316" s="38"/>
      <c r="AD316" s="38"/>
      <c r="AE316" s="39"/>
      <c r="AF316" s="39"/>
    </row>
    <row r="317" spans="1:32" s="52" customFormat="1" ht="60" x14ac:dyDescent="0.25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17" t="s">
        <v>193</v>
      </c>
      <c r="S317" s="15" t="s">
        <v>54</v>
      </c>
      <c r="T317" s="8"/>
      <c r="U317" s="8"/>
      <c r="V317" s="8">
        <v>0.6</v>
      </c>
      <c r="W317" s="93"/>
      <c r="X317" s="8"/>
      <c r="Y317" s="8"/>
      <c r="Z317" s="5">
        <f t="shared" si="21"/>
        <v>0.6</v>
      </c>
      <c r="AA317" s="15">
        <v>2017</v>
      </c>
      <c r="AB317" s="41"/>
      <c r="AC317" s="38"/>
      <c r="AD317" s="38"/>
      <c r="AE317" s="39"/>
      <c r="AF317" s="39"/>
    </row>
    <row r="318" spans="1:32" s="52" customFormat="1" ht="45" x14ac:dyDescent="0.25">
      <c r="A318" s="56" t="s">
        <v>17</v>
      </c>
      <c r="B318" s="56" t="s">
        <v>17</v>
      </c>
      <c r="C318" s="56" t="s">
        <v>29</v>
      </c>
      <c r="D318" s="58">
        <v>0</v>
      </c>
      <c r="E318" s="58">
        <v>4</v>
      </c>
      <c r="F318" s="58">
        <v>0</v>
      </c>
      <c r="G318" s="58">
        <v>9</v>
      </c>
      <c r="H318" s="56" t="s">
        <v>17</v>
      </c>
      <c r="I318" s="56" t="s">
        <v>25</v>
      </c>
      <c r="J318" s="56" t="s">
        <v>18</v>
      </c>
      <c r="K318" s="56" t="s">
        <v>17</v>
      </c>
      <c r="L318" s="56" t="s">
        <v>17</v>
      </c>
      <c r="M318" s="56" t="s">
        <v>17</v>
      </c>
      <c r="N318" s="56" t="s">
        <v>17</v>
      </c>
      <c r="O318" s="56" t="s">
        <v>17</v>
      </c>
      <c r="P318" s="56" t="s">
        <v>17</v>
      </c>
      <c r="Q318" s="56" t="s">
        <v>17</v>
      </c>
      <c r="R318" s="57" t="s">
        <v>206</v>
      </c>
      <c r="S318" s="58" t="s">
        <v>53</v>
      </c>
      <c r="T318" s="59"/>
      <c r="U318" s="59"/>
      <c r="V318" s="60">
        <f>V319+V320+V321</f>
        <v>681.8</v>
      </c>
      <c r="W318" s="97"/>
      <c r="X318" s="59"/>
      <c r="Y318" s="59"/>
      <c r="Z318" s="60">
        <f t="shared" si="21"/>
        <v>681.8</v>
      </c>
      <c r="AA318" s="58">
        <v>2017</v>
      </c>
      <c r="AB318" s="41"/>
      <c r="AC318" s="38"/>
      <c r="AD318" s="38"/>
      <c r="AE318" s="39"/>
      <c r="AF318" s="39"/>
    </row>
    <row r="319" spans="1:32" s="52" customFormat="1" ht="45" x14ac:dyDescent="0.25">
      <c r="A319" s="56" t="s">
        <v>17</v>
      </c>
      <c r="B319" s="56" t="s">
        <v>17</v>
      </c>
      <c r="C319" s="56" t="s">
        <v>29</v>
      </c>
      <c r="D319" s="58">
        <v>0</v>
      </c>
      <c r="E319" s="58">
        <v>4</v>
      </c>
      <c r="F319" s="58">
        <v>0</v>
      </c>
      <c r="G319" s="58">
        <v>9</v>
      </c>
      <c r="H319" s="56" t="s">
        <v>17</v>
      </c>
      <c r="I319" s="56" t="s">
        <v>25</v>
      </c>
      <c r="J319" s="56" t="s">
        <v>18</v>
      </c>
      <c r="K319" s="56" t="s">
        <v>17</v>
      </c>
      <c r="L319" s="56" t="s">
        <v>27</v>
      </c>
      <c r="M319" s="56" t="s">
        <v>161</v>
      </c>
      <c r="N319" s="56" t="s">
        <v>17</v>
      </c>
      <c r="O319" s="56" t="s">
        <v>27</v>
      </c>
      <c r="P319" s="56" t="s">
        <v>28</v>
      </c>
      <c r="Q319" s="56" t="s">
        <v>184</v>
      </c>
      <c r="R319" s="57" t="s">
        <v>206</v>
      </c>
      <c r="S319" s="58" t="s">
        <v>53</v>
      </c>
      <c r="T319" s="59"/>
      <c r="U319" s="59"/>
      <c r="V319" s="59">
        <v>249.1</v>
      </c>
      <c r="W319" s="97"/>
      <c r="X319" s="59"/>
      <c r="Y319" s="59"/>
      <c r="Z319" s="60">
        <f t="shared" si="21"/>
        <v>249.1</v>
      </c>
      <c r="AA319" s="58">
        <v>2017</v>
      </c>
      <c r="AB319" s="41"/>
      <c r="AC319" s="38"/>
      <c r="AD319" s="38"/>
      <c r="AE319" s="39"/>
      <c r="AF319" s="39"/>
    </row>
    <row r="320" spans="1:32" s="52" customFormat="1" ht="45" x14ac:dyDescent="0.25">
      <c r="A320" s="56" t="s">
        <v>17</v>
      </c>
      <c r="B320" s="56" t="s">
        <v>17</v>
      </c>
      <c r="C320" s="56" t="s">
        <v>29</v>
      </c>
      <c r="D320" s="58">
        <v>0</v>
      </c>
      <c r="E320" s="58">
        <v>4</v>
      </c>
      <c r="F320" s="58">
        <v>0</v>
      </c>
      <c r="G320" s="58">
        <v>9</v>
      </c>
      <c r="H320" s="56" t="s">
        <v>17</v>
      </c>
      <c r="I320" s="56" t="s">
        <v>25</v>
      </c>
      <c r="J320" s="56" t="s">
        <v>18</v>
      </c>
      <c r="K320" s="56" t="s">
        <v>17</v>
      </c>
      <c r="L320" s="56" t="s">
        <v>27</v>
      </c>
      <c r="M320" s="56" t="s">
        <v>161</v>
      </c>
      <c r="N320" s="56" t="s">
        <v>17</v>
      </c>
      <c r="O320" s="56" t="s">
        <v>27</v>
      </c>
      <c r="P320" s="56" t="s">
        <v>28</v>
      </c>
      <c r="Q320" s="56" t="s">
        <v>191</v>
      </c>
      <c r="R320" s="57" t="s">
        <v>206</v>
      </c>
      <c r="S320" s="58" t="s">
        <v>53</v>
      </c>
      <c r="T320" s="59"/>
      <c r="U320" s="59"/>
      <c r="V320" s="59">
        <v>160</v>
      </c>
      <c r="W320" s="97"/>
      <c r="X320" s="59"/>
      <c r="Y320" s="59"/>
      <c r="Z320" s="60">
        <f t="shared" si="21"/>
        <v>160</v>
      </c>
      <c r="AA320" s="58">
        <v>2017</v>
      </c>
      <c r="AB320" s="41"/>
      <c r="AC320" s="38"/>
      <c r="AD320" s="38"/>
      <c r="AE320" s="39"/>
      <c r="AF320" s="39"/>
    </row>
    <row r="321" spans="1:32" s="52" customFormat="1" ht="45" x14ac:dyDescent="0.25">
      <c r="A321" s="56" t="s">
        <v>17</v>
      </c>
      <c r="B321" s="56" t="s">
        <v>17</v>
      </c>
      <c r="C321" s="56" t="s">
        <v>29</v>
      </c>
      <c r="D321" s="58">
        <v>0</v>
      </c>
      <c r="E321" s="58">
        <v>4</v>
      </c>
      <c r="F321" s="58">
        <v>0</v>
      </c>
      <c r="G321" s="58">
        <v>9</v>
      </c>
      <c r="H321" s="56" t="s">
        <v>17</v>
      </c>
      <c r="I321" s="56" t="s">
        <v>25</v>
      </c>
      <c r="J321" s="56" t="s">
        <v>18</v>
      </c>
      <c r="K321" s="56" t="s">
        <v>17</v>
      </c>
      <c r="L321" s="56" t="s">
        <v>27</v>
      </c>
      <c r="M321" s="56" t="s">
        <v>161</v>
      </c>
      <c r="N321" s="56" t="s">
        <v>17</v>
      </c>
      <c r="O321" s="56" t="s">
        <v>27</v>
      </c>
      <c r="P321" s="56" t="s">
        <v>28</v>
      </c>
      <c r="Q321" s="56" t="s">
        <v>192</v>
      </c>
      <c r="R321" s="57" t="s">
        <v>206</v>
      </c>
      <c r="S321" s="58" t="s">
        <v>53</v>
      </c>
      <c r="T321" s="59"/>
      <c r="U321" s="59"/>
      <c r="V321" s="59">
        <v>272.7</v>
      </c>
      <c r="W321" s="97"/>
      <c r="X321" s="59"/>
      <c r="Y321" s="59"/>
      <c r="Z321" s="60">
        <f t="shared" si="21"/>
        <v>272.7</v>
      </c>
      <c r="AA321" s="58">
        <v>2017</v>
      </c>
      <c r="AB321" s="41"/>
      <c r="AC321" s="38"/>
      <c r="AD321" s="38"/>
      <c r="AE321" s="39"/>
      <c r="AF321" s="39"/>
    </row>
    <row r="322" spans="1:32" s="52" customFormat="1" ht="30" x14ac:dyDescent="0.25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17" t="s">
        <v>208</v>
      </c>
      <c r="S322" s="15" t="s">
        <v>54</v>
      </c>
      <c r="T322" s="8"/>
      <c r="U322" s="8"/>
      <c r="V322" s="8">
        <v>1</v>
      </c>
      <c r="W322" s="93"/>
      <c r="X322" s="8"/>
      <c r="Y322" s="8"/>
      <c r="Z322" s="5">
        <f t="shared" si="21"/>
        <v>1</v>
      </c>
      <c r="AA322" s="15">
        <v>2017</v>
      </c>
      <c r="AB322" s="41"/>
      <c r="AC322" s="38"/>
      <c r="AD322" s="38"/>
      <c r="AE322" s="39"/>
      <c r="AF322" s="39"/>
    </row>
    <row r="323" spans="1:32" s="52" customFormat="1" ht="45" x14ac:dyDescent="0.25">
      <c r="A323" s="56" t="s">
        <v>17</v>
      </c>
      <c r="B323" s="56" t="s">
        <v>17</v>
      </c>
      <c r="C323" s="56" t="s">
        <v>29</v>
      </c>
      <c r="D323" s="58">
        <v>0</v>
      </c>
      <c r="E323" s="58">
        <v>4</v>
      </c>
      <c r="F323" s="58">
        <v>0</v>
      </c>
      <c r="G323" s="58">
        <v>9</v>
      </c>
      <c r="H323" s="56" t="s">
        <v>17</v>
      </c>
      <c r="I323" s="56" t="s">
        <v>25</v>
      </c>
      <c r="J323" s="56" t="s">
        <v>18</v>
      </c>
      <c r="K323" s="56" t="s">
        <v>17</v>
      </c>
      <c r="L323" s="56" t="s">
        <v>17</v>
      </c>
      <c r="M323" s="56" t="s">
        <v>17</v>
      </c>
      <c r="N323" s="56" t="s">
        <v>17</v>
      </c>
      <c r="O323" s="56" t="s">
        <v>17</v>
      </c>
      <c r="P323" s="56" t="s">
        <v>17</v>
      </c>
      <c r="Q323" s="56" t="s">
        <v>17</v>
      </c>
      <c r="R323" s="57" t="s">
        <v>207</v>
      </c>
      <c r="S323" s="58" t="s">
        <v>53</v>
      </c>
      <c r="T323" s="59"/>
      <c r="U323" s="59"/>
      <c r="V323" s="60">
        <f>V324+V325+V326</f>
        <v>1168.2</v>
      </c>
      <c r="W323" s="97"/>
      <c r="X323" s="59"/>
      <c r="Y323" s="59"/>
      <c r="Z323" s="60">
        <f t="shared" si="21"/>
        <v>1168.2</v>
      </c>
      <c r="AA323" s="58">
        <v>2017</v>
      </c>
      <c r="AB323" s="41"/>
      <c r="AC323" s="38"/>
      <c r="AD323" s="38"/>
      <c r="AE323" s="39"/>
      <c r="AF323" s="39"/>
    </row>
    <row r="324" spans="1:32" s="52" customFormat="1" ht="45" x14ac:dyDescent="0.25">
      <c r="A324" s="56" t="s">
        <v>17</v>
      </c>
      <c r="B324" s="56" t="s">
        <v>17</v>
      </c>
      <c r="C324" s="56" t="s">
        <v>29</v>
      </c>
      <c r="D324" s="58">
        <v>0</v>
      </c>
      <c r="E324" s="58">
        <v>4</v>
      </c>
      <c r="F324" s="58">
        <v>0</v>
      </c>
      <c r="G324" s="58">
        <v>9</v>
      </c>
      <c r="H324" s="56" t="s">
        <v>17</v>
      </c>
      <c r="I324" s="56" t="s">
        <v>25</v>
      </c>
      <c r="J324" s="56" t="s">
        <v>18</v>
      </c>
      <c r="K324" s="56" t="s">
        <v>17</v>
      </c>
      <c r="L324" s="56" t="s">
        <v>27</v>
      </c>
      <c r="M324" s="56" t="s">
        <v>161</v>
      </c>
      <c r="N324" s="56" t="s">
        <v>17</v>
      </c>
      <c r="O324" s="56" t="s">
        <v>27</v>
      </c>
      <c r="P324" s="56" t="s">
        <v>28</v>
      </c>
      <c r="Q324" s="56" t="s">
        <v>184</v>
      </c>
      <c r="R324" s="57" t="s">
        <v>207</v>
      </c>
      <c r="S324" s="58" t="s">
        <v>53</v>
      </c>
      <c r="T324" s="59"/>
      <c r="U324" s="59"/>
      <c r="V324" s="59">
        <v>500</v>
      </c>
      <c r="W324" s="97"/>
      <c r="X324" s="59"/>
      <c r="Y324" s="59"/>
      <c r="Z324" s="60">
        <f t="shared" si="21"/>
        <v>500</v>
      </c>
      <c r="AA324" s="58">
        <v>2017</v>
      </c>
      <c r="AB324" s="41"/>
      <c r="AC324" s="38"/>
      <c r="AD324" s="38"/>
      <c r="AE324" s="39"/>
      <c r="AF324" s="39"/>
    </row>
    <row r="325" spans="1:32" s="52" customFormat="1" ht="45" x14ac:dyDescent="0.25">
      <c r="A325" s="56" t="s">
        <v>17</v>
      </c>
      <c r="B325" s="56" t="s">
        <v>17</v>
      </c>
      <c r="C325" s="56" t="s">
        <v>29</v>
      </c>
      <c r="D325" s="58">
        <v>0</v>
      </c>
      <c r="E325" s="58">
        <v>4</v>
      </c>
      <c r="F325" s="58">
        <v>0</v>
      </c>
      <c r="G325" s="58">
        <v>9</v>
      </c>
      <c r="H325" s="56" t="s">
        <v>17</v>
      </c>
      <c r="I325" s="56" t="s">
        <v>25</v>
      </c>
      <c r="J325" s="56" t="s">
        <v>18</v>
      </c>
      <c r="K325" s="56" t="s">
        <v>17</v>
      </c>
      <c r="L325" s="56" t="s">
        <v>27</v>
      </c>
      <c r="M325" s="56" t="s">
        <v>161</v>
      </c>
      <c r="N325" s="56" t="s">
        <v>17</v>
      </c>
      <c r="O325" s="56" t="s">
        <v>27</v>
      </c>
      <c r="P325" s="56" t="s">
        <v>28</v>
      </c>
      <c r="Q325" s="56" t="s">
        <v>191</v>
      </c>
      <c r="R325" s="57" t="s">
        <v>207</v>
      </c>
      <c r="S325" s="58" t="s">
        <v>53</v>
      </c>
      <c r="T325" s="59"/>
      <c r="U325" s="59"/>
      <c r="V325" s="59">
        <v>268.2</v>
      </c>
      <c r="W325" s="97"/>
      <c r="X325" s="59"/>
      <c r="Y325" s="59"/>
      <c r="Z325" s="60">
        <f t="shared" si="21"/>
        <v>268.2</v>
      </c>
      <c r="AA325" s="58">
        <v>2017</v>
      </c>
      <c r="AB325" s="41"/>
      <c r="AC325" s="38"/>
      <c r="AD325" s="38"/>
      <c r="AE325" s="39"/>
      <c r="AF325" s="39"/>
    </row>
    <row r="326" spans="1:32" s="52" customFormat="1" ht="45" x14ac:dyDescent="0.25">
      <c r="A326" s="56" t="s">
        <v>17</v>
      </c>
      <c r="B326" s="56" t="s">
        <v>17</v>
      </c>
      <c r="C326" s="56" t="s">
        <v>29</v>
      </c>
      <c r="D326" s="58">
        <v>0</v>
      </c>
      <c r="E326" s="58">
        <v>4</v>
      </c>
      <c r="F326" s="58">
        <v>0</v>
      </c>
      <c r="G326" s="58">
        <v>9</v>
      </c>
      <c r="H326" s="56" t="s">
        <v>17</v>
      </c>
      <c r="I326" s="56" t="s">
        <v>25</v>
      </c>
      <c r="J326" s="56" t="s">
        <v>18</v>
      </c>
      <c r="K326" s="56" t="s">
        <v>17</v>
      </c>
      <c r="L326" s="56" t="s">
        <v>27</v>
      </c>
      <c r="M326" s="56" t="s">
        <v>161</v>
      </c>
      <c r="N326" s="56" t="s">
        <v>17</v>
      </c>
      <c r="O326" s="56" t="s">
        <v>27</v>
      </c>
      <c r="P326" s="56" t="s">
        <v>28</v>
      </c>
      <c r="Q326" s="56" t="s">
        <v>192</v>
      </c>
      <c r="R326" s="57" t="s">
        <v>207</v>
      </c>
      <c r="S326" s="58" t="s">
        <v>53</v>
      </c>
      <c r="T326" s="59"/>
      <c r="U326" s="59"/>
      <c r="V326" s="59">
        <v>400</v>
      </c>
      <c r="W326" s="97"/>
      <c r="X326" s="59"/>
      <c r="Y326" s="59"/>
      <c r="Z326" s="60">
        <f t="shared" si="21"/>
        <v>400</v>
      </c>
      <c r="AA326" s="58">
        <v>2017</v>
      </c>
      <c r="AB326" s="41"/>
      <c r="AC326" s="38"/>
      <c r="AD326" s="38"/>
      <c r="AE326" s="39"/>
      <c r="AF326" s="39"/>
    </row>
    <row r="327" spans="1:32" s="52" customFormat="1" ht="30" x14ac:dyDescent="0.25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17" t="s">
        <v>208</v>
      </c>
      <c r="S327" s="15" t="s">
        <v>54</v>
      </c>
      <c r="T327" s="8"/>
      <c r="U327" s="8"/>
      <c r="V327" s="8">
        <v>1</v>
      </c>
      <c r="W327" s="93"/>
      <c r="X327" s="8"/>
      <c r="Y327" s="8"/>
      <c r="Z327" s="5">
        <f t="shared" si="21"/>
        <v>1</v>
      </c>
      <c r="AA327" s="15">
        <v>2017</v>
      </c>
      <c r="AB327" s="41"/>
      <c r="AC327" s="38"/>
      <c r="AD327" s="38"/>
      <c r="AE327" s="39"/>
      <c r="AF327" s="39"/>
    </row>
    <row r="328" spans="1:32" ht="28.5" x14ac:dyDescent="0.25">
      <c r="A328" s="48"/>
      <c r="B328" s="48"/>
      <c r="C328" s="48"/>
      <c r="D328" s="48" t="s">
        <v>17</v>
      </c>
      <c r="E328" s="48" t="s">
        <v>27</v>
      </c>
      <c r="F328" s="48" t="s">
        <v>17</v>
      </c>
      <c r="G328" s="48" t="s">
        <v>25</v>
      </c>
      <c r="H328" s="48" t="s">
        <v>17</v>
      </c>
      <c r="I328" s="48" t="s">
        <v>25</v>
      </c>
      <c r="J328" s="48" t="s">
        <v>19</v>
      </c>
      <c r="K328" s="48" t="s">
        <v>17</v>
      </c>
      <c r="L328" s="48" t="s">
        <v>17</v>
      </c>
      <c r="M328" s="48" t="s">
        <v>17</v>
      </c>
      <c r="N328" s="48" t="s">
        <v>17</v>
      </c>
      <c r="O328" s="48" t="s">
        <v>17</v>
      </c>
      <c r="P328" s="48" t="s">
        <v>17</v>
      </c>
      <c r="Q328" s="48" t="s">
        <v>17</v>
      </c>
      <c r="R328" s="49" t="s">
        <v>124</v>
      </c>
      <c r="S328" s="7" t="s">
        <v>53</v>
      </c>
      <c r="T328" s="3">
        <f t="shared" ref="T328:Z328" si="22">T329</f>
        <v>613664.9</v>
      </c>
      <c r="U328" s="3">
        <f t="shared" si="22"/>
        <v>343332.7</v>
      </c>
      <c r="V328" s="3">
        <f t="shared" si="22"/>
        <v>306890.5</v>
      </c>
      <c r="W328" s="3">
        <f t="shared" si="22"/>
        <v>261551.80000000002</v>
      </c>
      <c r="X328" s="3">
        <f t="shared" si="22"/>
        <v>185993.7</v>
      </c>
      <c r="Y328" s="3">
        <f t="shared" si="22"/>
        <v>96160</v>
      </c>
      <c r="Z328" s="3">
        <f t="shared" si="22"/>
        <v>1807593.6</v>
      </c>
      <c r="AA328" s="7">
        <v>2020</v>
      </c>
    </row>
    <row r="329" spans="1:32" ht="42.75" x14ac:dyDescent="0.25">
      <c r="A329" s="20"/>
      <c r="B329" s="20"/>
      <c r="C329" s="20"/>
      <c r="D329" s="20">
        <v>0</v>
      </c>
      <c r="E329" s="20">
        <v>4</v>
      </c>
      <c r="F329" s="20">
        <v>0</v>
      </c>
      <c r="G329" s="20">
        <v>8</v>
      </c>
      <c r="H329" s="20">
        <v>0</v>
      </c>
      <c r="I329" s="50" t="s">
        <v>25</v>
      </c>
      <c r="J329" s="50" t="s">
        <v>19</v>
      </c>
      <c r="K329" s="50" t="s">
        <v>17</v>
      </c>
      <c r="L329" s="50" t="s">
        <v>18</v>
      </c>
      <c r="M329" s="50" t="s">
        <v>17</v>
      </c>
      <c r="N329" s="50" t="s">
        <v>17</v>
      </c>
      <c r="O329" s="50" t="s">
        <v>17</v>
      </c>
      <c r="P329" s="50" t="s">
        <v>17</v>
      </c>
      <c r="Q329" s="50" t="s">
        <v>17</v>
      </c>
      <c r="R329" s="51" t="s">
        <v>23</v>
      </c>
      <c r="S329" s="26" t="s">
        <v>53</v>
      </c>
      <c r="T329" s="16">
        <f>T332+T334+T336+T355+T361</f>
        <v>613664.9</v>
      </c>
      <c r="U329" s="16">
        <f>U332+U334+U336+U355+U361+U370</f>
        <v>343332.7</v>
      </c>
      <c r="V329" s="16">
        <f>V332+V334+V336+V355+V362+V370</f>
        <v>306890.5</v>
      </c>
      <c r="W329" s="16">
        <f>W332+W334+W336+W356+W362+W370</f>
        <v>261551.80000000002</v>
      </c>
      <c r="X329" s="16">
        <f>X361+X370</f>
        <v>185993.7</v>
      </c>
      <c r="Y329" s="16">
        <f>Y332+Y334+Y336+Y356+Y362+Y370</f>
        <v>96160</v>
      </c>
      <c r="Z329" s="16">
        <f>Z332+Z334+Z336+Z355+Z361+Z370</f>
        <v>1807593.6</v>
      </c>
      <c r="AA329" s="26">
        <v>2020</v>
      </c>
    </row>
    <row r="330" spans="1:32" s="22" customFormat="1" ht="27.6" customHeight="1" x14ac:dyDescent="0.25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7" t="s">
        <v>125</v>
      </c>
      <c r="S330" s="15" t="s">
        <v>55</v>
      </c>
      <c r="T330" s="8">
        <v>32718</v>
      </c>
      <c r="U330" s="8">
        <v>19505</v>
      </c>
      <c r="V330" s="8">
        <v>21910.6</v>
      </c>
      <c r="W330" s="8">
        <v>21885.1</v>
      </c>
      <c r="X330" s="8">
        <v>22702.2</v>
      </c>
      <c r="Y330" s="8">
        <v>22702.2</v>
      </c>
      <c r="Z330" s="5">
        <f>T330+U330+V330+W330+X330+Y330</f>
        <v>141423.1</v>
      </c>
      <c r="AA330" s="15">
        <v>2020</v>
      </c>
      <c r="AB330" s="41"/>
      <c r="AC330" s="41"/>
      <c r="AD330" s="41"/>
      <c r="AE330" s="1"/>
      <c r="AF330" s="1"/>
    </row>
    <row r="331" spans="1:32" s="22" customFormat="1" ht="30" x14ac:dyDescent="0.25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7" t="s">
        <v>254</v>
      </c>
      <c r="S331" s="15" t="s">
        <v>48</v>
      </c>
      <c r="T331" s="21">
        <f>T344+T345+T346+T359</f>
        <v>10</v>
      </c>
      <c r="U331" s="21">
        <f>U344+U345+U346+U359</f>
        <v>3</v>
      </c>
      <c r="V331" s="21"/>
      <c r="W331" s="94"/>
      <c r="X331" s="21"/>
      <c r="Y331" s="21"/>
      <c r="Z331" s="6">
        <f>Z344+Z345+Z346+Z359</f>
        <v>13</v>
      </c>
      <c r="AA331" s="15">
        <v>2016</v>
      </c>
      <c r="AB331" s="41"/>
      <c r="AC331" s="41"/>
      <c r="AD331" s="41"/>
      <c r="AE331" s="1"/>
      <c r="AF331" s="1"/>
    </row>
    <row r="332" spans="1:32" ht="45" x14ac:dyDescent="0.25">
      <c r="A332" s="58">
        <v>0</v>
      </c>
      <c r="B332" s="58">
        <v>1</v>
      </c>
      <c r="C332" s="58">
        <v>2</v>
      </c>
      <c r="D332" s="58">
        <v>0</v>
      </c>
      <c r="E332" s="58">
        <v>4</v>
      </c>
      <c r="F332" s="58">
        <v>0</v>
      </c>
      <c r="G332" s="58">
        <v>8</v>
      </c>
      <c r="H332" s="58">
        <v>0</v>
      </c>
      <c r="I332" s="58">
        <v>8</v>
      </c>
      <c r="J332" s="56" t="s">
        <v>19</v>
      </c>
      <c r="K332" s="56" t="s">
        <v>17</v>
      </c>
      <c r="L332" s="56" t="s">
        <v>18</v>
      </c>
      <c r="M332" s="56" t="s">
        <v>17</v>
      </c>
      <c r="N332" s="56" t="s">
        <v>17</v>
      </c>
      <c r="O332" s="56"/>
      <c r="P332" s="56"/>
      <c r="Q332" s="56"/>
      <c r="R332" s="57" t="s">
        <v>126</v>
      </c>
      <c r="S332" s="58" t="s">
        <v>53</v>
      </c>
      <c r="T332" s="59">
        <f>58149+62051+8731</f>
        <v>128931</v>
      </c>
      <c r="U332" s="59"/>
      <c r="V332" s="59"/>
      <c r="W332" s="97"/>
      <c r="X332" s="59"/>
      <c r="Y332" s="59"/>
      <c r="Z332" s="60">
        <f>T332+U332+V332+W332+X332+Y332</f>
        <v>128931</v>
      </c>
      <c r="AA332" s="58">
        <v>2015</v>
      </c>
    </row>
    <row r="333" spans="1:32" ht="30" x14ac:dyDescent="0.25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17" t="s">
        <v>127</v>
      </c>
      <c r="S333" s="15" t="s">
        <v>4</v>
      </c>
      <c r="T333" s="21">
        <v>100</v>
      </c>
      <c r="U333" s="21"/>
      <c r="V333" s="21"/>
      <c r="W333" s="94"/>
      <c r="X333" s="21"/>
      <c r="Y333" s="21"/>
      <c r="Z333" s="6">
        <v>100</v>
      </c>
      <c r="AA333" s="15">
        <v>2015</v>
      </c>
    </row>
    <row r="334" spans="1:32" s="22" customFormat="1" ht="44.25" x14ac:dyDescent="0.25">
      <c r="A334" s="58">
        <v>0</v>
      </c>
      <c r="B334" s="58">
        <v>1</v>
      </c>
      <c r="C334" s="58">
        <v>2</v>
      </c>
      <c r="D334" s="58">
        <v>0</v>
      </c>
      <c r="E334" s="58">
        <v>4</v>
      </c>
      <c r="F334" s="58">
        <v>0</v>
      </c>
      <c r="G334" s="58">
        <v>8</v>
      </c>
      <c r="H334" s="58">
        <v>0</v>
      </c>
      <c r="I334" s="58">
        <v>8</v>
      </c>
      <c r="J334" s="56" t="s">
        <v>19</v>
      </c>
      <c r="K334" s="56" t="s">
        <v>17</v>
      </c>
      <c r="L334" s="56" t="s">
        <v>18</v>
      </c>
      <c r="M334" s="56" t="s">
        <v>17</v>
      </c>
      <c r="N334" s="56" t="s">
        <v>17</v>
      </c>
      <c r="O334" s="56"/>
      <c r="P334" s="56"/>
      <c r="Q334" s="56"/>
      <c r="R334" s="57" t="s">
        <v>128</v>
      </c>
      <c r="S334" s="58" t="s">
        <v>53</v>
      </c>
      <c r="T334" s="59">
        <f>10000+29791+34000+21269</f>
        <v>95060</v>
      </c>
      <c r="U334" s="59"/>
      <c r="V334" s="59"/>
      <c r="W334" s="97"/>
      <c r="X334" s="59"/>
      <c r="Y334" s="59"/>
      <c r="Z334" s="60">
        <f>T334+U334+V334+W334+X334+Y334</f>
        <v>95060</v>
      </c>
      <c r="AA334" s="58">
        <v>2015</v>
      </c>
      <c r="AB334" s="41"/>
      <c r="AC334" s="41"/>
      <c r="AD334" s="41"/>
      <c r="AE334" s="1"/>
      <c r="AF334" s="1"/>
    </row>
    <row r="335" spans="1:32" ht="30" x14ac:dyDescent="0.2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17" t="s">
        <v>129</v>
      </c>
      <c r="S335" s="15" t="s">
        <v>4</v>
      </c>
      <c r="T335" s="21">
        <v>100</v>
      </c>
      <c r="U335" s="21"/>
      <c r="V335" s="21"/>
      <c r="W335" s="94"/>
      <c r="X335" s="21"/>
      <c r="Y335" s="21"/>
      <c r="Z335" s="6">
        <v>100</v>
      </c>
      <c r="AA335" s="15">
        <v>2015</v>
      </c>
    </row>
    <row r="336" spans="1:32" ht="30" x14ac:dyDescent="0.25">
      <c r="A336" s="56"/>
      <c r="B336" s="56"/>
      <c r="C336" s="56"/>
      <c r="D336" s="56" t="s">
        <v>17</v>
      </c>
      <c r="E336" s="56" t="s">
        <v>27</v>
      </c>
      <c r="F336" s="56" t="s">
        <v>17</v>
      </c>
      <c r="G336" s="56" t="s">
        <v>25</v>
      </c>
      <c r="H336" s="56" t="s">
        <v>17</v>
      </c>
      <c r="I336" s="56" t="s">
        <v>25</v>
      </c>
      <c r="J336" s="56" t="s">
        <v>19</v>
      </c>
      <c r="K336" s="56" t="s">
        <v>17</v>
      </c>
      <c r="L336" s="56" t="s">
        <v>17</v>
      </c>
      <c r="M336" s="56" t="s">
        <v>17</v>
      </c>
      <c r="N336" s="56" t="s">
        <v>17</v>
      </c>
      <c r="O336" s="56" t="s">
        <v>17</v>
      </c>
      <c r="P336" s="56" t="s">
        <v>17</v>
      </c>
      <c r="Q336" s="56" t="s">
        <v>17</v>
      </c>
      <c r="R336" s="57" t="s">
        <v>44</v>
      </c>
      <c r="S336" s="58" t="s">
        <v>53</v>
      </c>
      <c r="T336" s="60">
        <f>T337+T338+T339+T340</f>
        <v>239550</v>
      </c>
      <c r="U336" s="60">
        <f>U341+U342+U343</f>
        <v>4377.1000000000004</v>
      </c>
      <c r="V336" s="60"/>
      <c r="W336" s="96"/>
      <c r="X336" s="60"/>
      <c r="Y336" s="60"/>
      <c r="Z336" s="60">
        <f t="shared" ref="Z336:Z346" si="23">T336+U336+V336+W336+X336+Y336</f>
        <v>243927.1</v>
      </c>
      <c r="AA336" s="58">
        <v>2016</v>
      </c>
    </row>
    <row r="337" spans="1:27" ht="30" x14ac:dyDescent="0.25">
      <c r="A337" s="56" t="s">
        <v>17</v>
      </c>
      <c r="B337" s="56" t="s">
        <v>18</v>
      </c>
      <c r="C337" s="56" t="s">
        <v>19</v>
      </c>
      <c r="D337" s="56" t="s">
        <v>17</v>
      </c>
      <c r="E337" s="56" t="s">
        <v>27</v>
      </c>
      <c r="F337" s="56" t="s">
        <v>17</v>
      </c>
      <c r="G337" s="56" t="s">
        <v>25</v>
      </c>
      <c r="H337" s="56" t="s">
        <v>17</v>
      </c>
      <c r="I337" s="56" t="s">
        <v>25</v>
      </c>
      <c r="J337" s="56" t="s">
        <v>19</v>
      </c>
      <c r="K337" s="56" t="s">
        <v>17</v>
      </c>
      <c r="L337" s="56" t="s">
        <v>18</v>
      </c>
      <c r="M337" s="56" t="s">
        <v>17</v>
      </c>
      <c r="N337" s="56" t="s">
        <v>18</v>
      </c>
      <c r="O337" s="56"/>
      <c r="P337" s="56"/>
      <c r="Q337" s="56"/>
      <c r="R337" s="57" t="s">
        <v>44</v>
      </c>
      <c r="S337" s="58" t="s">
        <v>53</v>
      </c>
      <c r="T337" s="59">
        <f>90000+2250</f>
        <v>92250</v>
      </c>
      <c r="U337" s="59"/>
      <c r="V337" s="59"/>
      <c r="W337" s="97"/>
      <c r="X337" s="59"/>
      <c r="Y337" s="59"/>
      <c r="Z337" s="60">
        <f t="shared" si="23"/>
        <v>92250</v>
      </c>
      <c r="AA337" s="58">
        <v>2015</v>
      </c>
    </row>
    <row r="338" spans="1:27" ht="30" x14ac:dyDescent="0.25">
      <c r="A338" s="56" t="s">
        <v>17</v>
      </c>
      <c r="B338" s="56" t="s">
        <v>18</v>
      </c>
      <c r="C338" s="56" t="s">
        <v>19</v>
      </c>
      <c r="D338" s="56" t="s">
        <v>17</v>
      </c>
      <c r="E338" s="56" t="s">
        <v>27</v>
      </c>
      <c r="F338" s="56" t="s">
        <v>17</v>
      </c>
      <c r="G338" s="56" t="s">
        <v>25</v>
      </c>
      <c r="H338" s="56" t="s">
        <v>17</v>
      </c>
      <c r="I338" s="56" t="s">
        <v>25</v>
      </c>
      <c r="J338" s="56" t="s">
        <v>19</v>
      </c>
      <c r="K338" s="56" t="s">
        <v>33</v>
      </c>
      <c r="L338" s="56" t="s">
        <v>29</v>
      </c>
      <c r="M338" s="56" t="s">
        <v>28</v>
      </c>
      <c r="N338" s="56" t="s">
        <v>19</v>
      </c>
      <c r="O338" s="56"/>
      <c r="P338" s="56"/>
      <c r="Q338" s="56"/>
      <c r="R338" s="57" t="s">
        <v>44</v>
      </c>
      <c r="S338" s="58" t="s">
        <v>53</v>
      </c>
      <c r="T338" s="59">
        <f>60000+74550</f>
        <v>134550</v>
      </c>
      <c r="U338" s="59"/>
      <c r="V338" s="59"/>
      <c r="W338" s="97"/>
      <c r="X338" s="59"/>
      <c r="Y338" s="59"/>
      <c r="Z338" s="60">
        <f t="shared" si="23"/>
        <v>134550</v>
      </c>
      <c r="AA338" s="58">
        <v>2015</v>
      </c>
    </row>
    <row r="339" spans="1:27" ht="30" x14ac:dyDescent="0.25">
      <c r="A339" s="56" t="s">
        <v>17</v>
      </c>
      <c r="B339" s="56" t="s">
        <v>18</v>
      </c>
      <c r="C339" s="56" t="s">
        <v>19</v>
      </c>
      <c r="D339" s="56" t="s">
        <v>17</v>
      </c>
      <c r="E339" s="56" t="s">
        <v>27</v>
      </c>
      <c r="F339" s="56" t="s">
        <v>17</v>
      </c>
      <c r="G339" s="56" t="s">
        <v>25</v>
      </c>
      <c r="H339" s="56" t="s">
        <v>17</v>
      </c>
      <c r="I339" s="56" t="s">
        <v>25</v>
      </c>
      <c r="J339" s="56" t="s">
        <v>19</v>
      </c>
      <c r="K339" s="56" t="s">
        <v>24</v>
      </c>
      <c r="L339" s="56" t="s">
        <v>17</v>
      </c>
      <c r="M339" s="56" t="s">
        <v>19</v>
      </c>
      <c r="N339" s="56" t="s">
        <v>33</v>
      </c>
      <c r="O339" s="56"/>
      <c r="P339" s="56"/>
      <c r="Q339" s="56"/>
      <c r="R339" s="57" t="s">
        <v>44</v>
      </c>
      <c r="S339" s="58" t="s">
        <v>53</v>
      </c>
      <c r="T339" s="59">
        <v>10500</v>
      </c>
      <c r="U339" s="59"/>
      <c r="V339" s="59"/>
      <c r="W339" s="97"/>
      <c r="X339" s="59"/>
      <c r="Y339" s="59"/>
      <c r="Z339" s="60">
        <f>T339+U339+V339+W339+X339+Y339</f>
        <v>10500</v>
      </c>
      <c r="AA339" s="58">
        <v>2015</v>
      </c>
    </row>
    <row r="340" spans="1:27" ht="30" x14ac:dyDescent="0.25">
      <c r="A340" s="56" t="s">
        <v>17</v>
      </c>
      <c r="B340" s="56" t="s">
        <v>18</v>
      </c>
      <c r="C340" s="56" t="s">
        <v>19</v>
      </c>
      <c r="D340" s="56" t="s">
        <v>17</v>
      </c>
      <c r="E340" s="56" t="s">
        <v>27</v>
      </c>
      <c r="F340" s="56" t="s">
        <v>17</v>
      </c>
      <c r="G340" s="56" t="s">
        <v>25</v>
      </c>
      <c r="H340" s="56" t="s">
        <v>17</v>
      </c>
      <c r="I340" s="56" t="s">
        <v>25</v>
      </c>
      <c r="J340" s="56" t="s">
        <v>19</v>
      </c>
      <c r="K340" s="56" t="s">
        <v>33</v>
      </c>
      <c r="L340" s="56" t="s">
        <v>27</v>
      </c>
      <c r="M340" s="56" t="s">
        <v>29</v>
      </c>
      <c r="N340" s="56" t="s">
        <v>19</v>
      </c>
      <c r="O340" s="56"/>
      <c r="P340" s="56"/>
      <c r="Q340" s="56"/>
      <c r="R340" s="57" t="s">
        <v>44</v>
      </c>
      <c r="S340" s="58" t="s">
        <v>53</v>
      </c>
      <c r="T340" s="59">
        <v>2250</v>
      </c>
      <c r="U340" s="59"/>
      <c r="V340" s="59"/>
      <c r="W340" s="97"/>
      <c r="X340" s="59"/>
      <c r="Y340" s="59"/>
      <c r="Z340" s="60">
        <f>T340+U340+V340+W340+X340+Y340</f>
        <v>2250</v>
      </c>
      <c r="AA340" s="58">
        <v>2015</v>
      </c>
    </row>
    <row r="341" spans="1:27" ht="30" x14ac:dyDescent="0.25">
      <c r="A341" s="56" t="s">
        <v>17</v>
      </c>
      <c r="B341" s="56" t="s">
        <v>18</v>
      </c>
      <c r="C341" s="56" t="s">
        <v>25</v>
      </c>
      <c r="D341" s="56" t="s">
        <v>17</v>
      </c>
      <c r="E341" s="56" t="s">
        <v>27</v>
      </c>
      <c r="F341" s="56" t="s">
        <v>17</v>
      </c>
      <c r="G341" s="56" t="s">
        <v>25</v>
      </c>
      <c r="H341" s="56" t="s">
        <v>17</v>
      </c>
      <c r="I341" s="56" t="s">
        <v>25</v>
      </c>
      <c r="J341" s="56" t="s">
        <v>19</v>
      </c>
      <c r="K341" s="56" t="s">
        <v>17</v>
      </c>
      <c r="L341" s="56" t="s">
        <v>18</v>
      </c>
      <c r="M341" s="56" t="s">
        <v>24</v>
      </c>
      <c r="N341" s="56" t="s">
        <v>17</v>
      </c>
      <c r="O341" s="56" t="s">
        <v>19</v>
      </c>
      <c r="P341" s="56" t="s">
        <v>33</v>
      </c>
      <c r="Q341" s="56" t="s">
        <v>185</v>
      </c>
      <c r="R341" s="57" t="s">
        <v>44</v>
      </c>
      <c r="S341" s="58" t="s">
        <v>53</v>
      </c>
      <c r="T341" s="59"/>
      <c r="U341" s="59">
        <v>3063.9</v>
      </c>
      <c r="V341" s="59"/>
      <c r="W341" s="97"/>
      <c r="X341" s="59"/>
      <c r="Y341" s="59"/>
      <c r="Z341" s="60">
        <f>T341+U341+V341+W341+X341+Y341</f>
        <v>3063.9</v>
      </c>
      <c r="AA341" s="58">
        <v>2016</v>
      </c>
    </row>
    <row r="342" spans="1:27" ht="30" x14ac:dyDescent="0.25">
      <c r="A342" s="56" t="s">
        <v>17</v>
      </c>
      <c r="B342" s="56" t="s">
        <v>18</v>
      </c>
      <c r="C342" s="56" t="s">
        <v>25</v>
      </c>
      <c r="D342" s="56" t="s">
        <v>17</v>
      </c>
      <c r="E342" s="56" t="s">
        <v>27</v>
      </c>
      <c r="F342" s="56" t="s">
        <v>17</v>
      </c>
      <c r="G342" s="56" t="s">
        <v>25</v>
      </c>
      <c r="H342" s="56" t="s">
        <v>17</v>
      </c>
      <c r="I342" s="56" t="s">
        <v>25</v>
      </c>
      <c r="J342" s="56" t="s">
        <v>19</v>
      </c>
      <c r="K342" s="56" t="s">
        <v>17</v>
      </c>
      <c r="L342" s="56" t="s">
        <v>18</v>
      </c>
      <c r="M342" s="56" t="s">
        <v>186</v>
      </c>
      <c r="N342" s="56" t="s">
        <v>17</v>
      </c>
      <c r="O342" s="56" t="s">
        <v>19</v>
      </c>
      <c r="P342" s="56" t="s">
        <v>33</v>
      </c>
      <c r="Q342" s="56" t="s">
        <v>185</v>
      </c>
      <c r="R342" s="57" t="s">
        <v>44</v>
      </c>
      <c r="S342" s="58" t="s">
        <v>53</v>
      </c>
      <c r="T342" s="59"/>
      <c r="U342" s="59">
        <v>656.6</v>
      </c>
      <c r="V342" s="59"/>
      <c r="W342" s="97"/>
      <c r="X342" s="59"/>
      <c r="Y342" s="59"/>
      <c r="Z342" s="60">
        <f>T342+U342+V342+W342+X342+Y342</f>
        <v>656.6</v>
      </c>
      <c r="AA342" s="58">
        <v>2016</v>
      </c>
    </row>
    <row r="343" spans="1:27" ht="30" x14ac:dyDescent="0.25">
      <c r="A343" s="56" t="s">
        <v>17</v>
      </c>
      <c r="B343" s="56" t="s">
        <v>18</v>
      </c>
      <c r="C343" s="56" t="s">
        <v>25</v>
      </c>
      <c r="D343" s="56" t="s">
        <v>17</v>
      </c>
      <c r="E343" s="56" t="s">
        <v>27</v>
      </c>
      <c r="F343" s="56" t="s">
        <v>17</v>
      </c>
      <c r="G343" s="56" t="s">
        <v>25</v>
      </c>
      <c r="H343" s="56" t="s">
        <v>17</v>
      </c>
      <c r="I343" s="56" t="s">
        <v>25</v>
      </c>
      <c r="J343" s="56" t="s">
        <v>19</v>
      </c>
      <c r="K343" s="56" t="s">
        <v>17</v>
      </c>
      <c r="L343" s="56" t="s">
        <v>18</v>
      </c>
      <c r="M343" s="56" t="s">
        <v>17</v>
      </c>
      <c r="N343" s="56" t="s">
        <v>17</v>
      </c>
      <c r="O343" s="56" t="s">
        <v>17</v>
      </c>
      <c r="P343" s="56" t="s">
        <v>17</v>
      </c>
      <c r="Q343" s="56" t="s">
        <v>18</v>
      </c>
      <c r="R343" s="57" t="s">
        <v>44</v>
      </c>
      <c r="S343" s="58" t="s">
        <v>53</v>
      </c>
      <c r="T343" s="59"/>
      <c r="U343" s="59">
        <v>656.6</v>
      </c>
      <c r="V343" s="59"/>
      <c r="W343" s="97"/>
      <c r="X343" s="59"/>
      <c r="Y343" s="59"/>
      <c r="Z343" s="60">
        <f>T343+U343+V343+W343+X343+Y343</f>
        <v>656.6</v>
      </c>
      <c r="AA343" s="58">
        <v>2016</v>
      </c>
    </row>
    <row r="344" spans="1:27" ht="30" x14ac:dyDescent="0.25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7" t="s">
        <v>45</v>
      </c>
      <c r="S344" s="15" t="s">
        <v>48</v>
      </c>
      <c r="T344" s="18">
        <v>2</v>
      </c>
      <c r="U344" s="18"/>
      <c r="V344" s="18"/>
      <c r="W344" s="99"/>
      <c r="X344" s="18"/>
      <c r="Y344" s="18"/>
      <c r="Z344" s="6">
        <f t="shared" si="23"/>
        <v>2</v>
      </c>
      <c r="AA344" s="15">
        <v>2015</v>
      </c>
    </row>
    <row r="345" spans="1:27" ht="30" x14ac:dyDescent="0.25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7" t="s">
        <v>46</v>
      </c>
      <c r="S345" s="15" t="s">
        <v>48</v>
      </c>
      <c r="T345" s="18"/>
      <c r="U345" s="18">
        <v>3</v>
      </c>
      <c r="V345" s="18"/>
      <c r="W345" s="99"/>
      <c r="X345" s="18"/>
      <c r="Y345" s="18"/>
      <c r="Z345" s="6">
        <f t="shared" si="23"/>
        <v>3</v>
      </c>
      <c r="AA345" s="15">
        <v>2016</v>
      </c>
    </row>
    <row r="346" spans="1:27" ht="30" x14ac:dyDescent="0.25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7" t="s">
        <v>64</v>
      </c>
      <c r="S346" s="15" t="s">
        <v>48</v>
      </c>
      <c r="T346" s="18">
        <v>5</v>
      </c>
      <c r="U346" s="18"/>
      <c r="V346" s="18"/>
      <c r="W346" s="99"/>
      <c r="X346" s="18"/>
      <c r="Y346" s="18"/>
      <c r="Z346" s="6">
        <f t="shared" si="23"/>
        <v>5</v>
      </c>
      <c r="AA346" s="15">
        <v>2015</v>
      </c>
    </row>
    <row r="347" spans="1:27" ht="44.25" x14ac:dyDescent="0.2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7" t="s">
        <v>130</v>
      </c>
      <c r="S347" s="58" t="s">
        <v>39</v>
      </c>
      <c r="T347" s="62">
        <v>1</v>
      </c>
      <c r="U347" s="62">
        <v>1</v>
      </c>
      <c r="V347" s="62">
        <v>1</v>
      </c>
      <c r="W347" s="62">
        <v>1</v>
      </c>
      <c r="X347" s="62">
        <v>1</v>
      </c>
      <c r="Y347" s="62">
        <v>1</v>
      </c>
      <c r="Z347" s="62">
        <v>1</v>
      </c>
      <c r="AA347" s="58">
        <v>2020</v>
      </c>
    </row>
    <row r="348" spans="1:27" ht="30" x14ac:dyDescent="0.25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17" t="s">
        <v>131</v>
      </c>
      <c r="S348" s="15" t="s">
        <v>49</v>
      </c>
      <c r="T348" s="18">
        <v>45</v>
      </c>
      <c r="U348" s="18">
        <v>65</v>
      </c>
      <c r="V348" s="18">
        <v>40</v>
      </c>
      <c r="W348" s="18">
        <v>50</v>
      </c>
      <c r="X348" s="18">
        <v>45</v>
      </c>
      <c r="Y348" s="18">
        <v>45</v>
      </c>
      <c r="Z348" s="6">
        <f>T348+U348+V348+W348+X348+Y348</f>
        <v>290</v>
      </c>
      <c r="AA348" s="15">
        <v>2020</v>
      </c>
    </row>
    <row r="349" spans="1:27" ht="90" x14ac:dyDescent="0.2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7" t="s">
        <v>174</v>
      </c>
      <c r="S349" s="58" t="s">
        <v>39</v>
      </c>
      <c r="T349" s="62">
        <v>1</v>
      </c>
      <c r="U349" s="62">
        <v>1</v>
      </c>
      <c r="V349" s="62">
        <v>1</v>
      </c>
      <c r="W349" s="62">
        <v>1</v>
      </c>
      <c r="X349" s="62">
        <v>1</v>
      </c>
      <c r="Y349" s="62">
        <v>1</v>
      </c>
      <c r="Z349" s="62">
        <v>1</v>
      </c>
      <c r="AA349" s="58">
        <v>2020</v>
      </c>
    </row>
    <row r="350" spans="1:27" ht="60" x14ac:dyDescent="0.25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17" t="s">
        <v>175</v>
      </c>
      <c r="S350" s="15" t="s">
        <v>48</v>
      </c>
      <c r="T350" s="18">
        <v>24</v>
      </c>
      <c r="U350" s="18">
        <v>30</v>
      </c>
      <c r="V350" s="18">
        <v>40</v>
      </c>
      <c r="W350" s="18">
        <v>24</v>
      </c>
      <c r="X350" s="18">
        <v>24</v>
      </c>
      <c r="Y350" s="18">
        <v>24</v>
      </c>
      <c r="Z350" s="6">
        <f>T350+U350+V350+W350+X350+Y350</f>
        <v>166</v>
      </c>
      <c r="AA350" s="15">
        <v>2020</v>
      </c>
    </row>
    <row r="351" spans="1:27" ht="45" x14ac:dyDescent="0.2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7" t="s">
        <v>252</v>
      </c>
      <c r="S351" s="58" t="s">
        <v>39</v>
      </c>
      <c r="T351" s="62">
        <v>1</v>
      </c>
      <c r="U351" s="62">
        <v>1</v>
      </c>
      <c r="V351" s="62">
        <v>1</v>
      </c>
      <c r="W351" s="62"/>
      <c r="X351" s="62"/>
      <c r="Y351" s="62"/>
      <c r="Z351" s="62">
        <v>1</v>
      </c>
      <c r="AA351" s="58">
        <v>2017</v>
      </c>
    </row>
    <row r="352" spans="1:27" ht="30" x14ac:dyDescent="0.25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17" t="s">
        <v>132</v>
      </c>
      <c r="S352" s="15" t="s">
        <v>48</v>
      </c>
      <c r="T352" s="18">
        <v>48</v>
      </c>
      <c r="U352" s="18">
        <v>48</v>
      </c>
      <c r="V352" s="18">
        <v>48</v>
      </c>
      <c r="W352" s="18"/>
      <c r="X352" s="18"/>
      <c r="Y352" s="18"/>
      <c r="Z352" s="6">
        <f>T352+U352+V352+W352+X352+Y352</f>
        <v>144</v>
      </c>
      <c r="AA352" s="15">
        <v>2017</v>
      </c>
    </row>
    <row r="353" spans="1:32" s="52" customFormat="1" ht="30" x14ac:dyDescent="0.2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7" t="s">
        <v>133</v>
      </c>
      <c r="S353" s="58" t="s">
        <v>39</v>
      </c>
      <c r="T353" s="62">
        <v>1</v>
      </c>
      <c r="U353" s="62">
        <v>1</v>
      </c>
      <c r="V353" s="62">
        <v>1</v>
      </c>
      <c r="W353" s="62">
        <v>1</v>
      </c>
      <c r="X353" s="62">
        <v>1</v>
      </c>
      <c r="Y353" s="62">
        <v>1</v>
      </c>
      <c r="Z353" s="62">
        <v>1</v>
      </c>
      <c r="AA353" s="58">
        <v>2020</v>
      </c>
      <c r="AB353" s="38"/>
      <c r="AC353" s="38"/>
      <c r="AD353" s="38"/>
      <c r="AE353" s="39"/>
      <c r="AF353" s="39"/>
    </row>
    <row r="354" spans="1:32" s="22" customFormat="1" ht="30" x14ac:dyDescent="0.25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17" t="s">
        <v>134</v>
      </c>
      <c r="S354" s="15" t="s">
        <v>48</v>
      </c>
      <c r="T354" s="18">
        <v>4</v>
      </c>
      <c r="U354" s="18">
        <v>4</v>
      </c>
      <c r="V354" s="18">
        <v>4</v>
      </c>
      <c r="W354" s="18">
        <v>4</v>
      </c>
      <c r="X354" s="18">
        <v>4</v>
      </c>
      <c r="Y354" s="18">
        <v>4</v>
      </c>
      <c r="Z354" s="6">
        <f t="shared" ref="Z354:Z359" si="24">T354+U354+V354+W354+X354+Y354</f>
        <v>24</v>
      </c>
      <c r="AA354" s="15">
        <v>2020</v>
      </c>
      <c r="AB354" s="41"/>
      <c r="AC354" s="41"/>
      <c r="AD354" s="41"/>
      <c r="AE354" s="1"/>
      <c r="AF354" s="1"/>
    </row>
    <row r="355" spans="1:32" s="22" customFormat="1" ht="45" x14ac:dyDescent="0.25">
      <c r="A355" s="56" t="s">
        <v>17</v>
      </c>
      <c r="B355" s="56" t="s">
        <v>18</v>
      </c>
      <c r="C355" s="56" t="s">
        <v>19</v>
      </c>
      <c r="D355" s="56" t="s">
        <v>17</v>
      </c>
      <c r="E355" s="56" t="s">
        <v>27</v>
      </c>
      <c r="F355" s="56" t="s">
        <v>17</v>
      </c>
      <c r="G355" s="56" t="s">
        <v>25</v>
      </c>
      <c r="H355" s="56" t="s">
        <v>17</v>
      </c>
      <c r="I355" s="56" t="s">
        <v>25</v>
      </c>
      <c r="J355" s="56" t="s">
        <v>19</v>
      </c>
      <c r="K355" s="56" t="s">
        <v>17</v>
      </c>
      <c r="L355" s="56" t="s">
        <v>17</v>
      </c>
      <c r="M355" s="56" t="s">
        <v>17</v>
      </c>
      <c r="N355" s="56" t="s">
        <v>17</v>
      </c>
      <c r="O355" s="56"/>
      <c r="P355" s="56"/>
      <c r="Q355" s="56"/>
      <c r="R355" s="57" t="s">
        <v>70</v>
      </c>
      <c r="S355" s="58" t="s">
        <v>53</v>
      </c>
      <c r="T355" s="60">
        <f>T356+T357</f>
        <v>44000</v>
      </c>
      <c r="U355" s="60">
        <f>U356+U357+U358</f>
        <v>78296.899999999994</v>
      </c>
      <c r="V355" s="60">
        <f>V356+V357+V358</f>
        <v>74550</v>
      </c>
      <c r="W355" s="96"/>
      <c r="X355" s="60"/>
      <c r="Y355" s="60"/>
      <c r="Z355" s="60">
        <f t="shared" si="24"/>
        <v>196846.9</v>
      </c>
      <c r="AA355" s="58">
        <v>2017</v>
      </c>
      <c r="AB355" s="41"/>
      <c r="AC355" s="41"/>
      <c r="AD355" s="41"/>
      <c r="AE355" s="1"/>
      <c r="AF355" s="1"/>
    </row>
    <row r="356" spans="1:32" s="22" customFormat="1" ht="45" x14ac:dyDescent="0.25">
      <c r="A356" s="56" t="s">
        <v>17</v>
      </c>
      <c r="B356" s="56" t="s">
        <v>18</v>
      </c>
      <c r="C356" s="56" t="s">
        <v>19</v>
      </c>
      <c r="D356" s="56" t="s">
        <v>17</v>
      </c>
      <c r="E356" s="56" t="s">
        <v>27</v>
      </c>
      <c r="F356" s="56" t="s">
        <v>17</v>
      </c>
      <c r="G356" s="56" t="s">
        <v>25</v>
      </c>
      <c r="H356" s="56" t="s">
        <v>17</v>
      </c>
      <c r="I356" s="56" t="s">
        <v>25</v>
      </c>
      <c r="J356" s="56" t="s">
        <v>19</v>
      </c>
      <c r="K356" s="56" t="s">
        <v>17</v>
      </c>
      <c r="L356" s="56" t="s">
        <v>18</v>
      </c>
      <c r="M356" s="56" t="s">
        <v>17</v>
      </c>
      <c r="N356" s="56" t="s">
        <v>17</v>
      </c>
      <c r="O356" s="56" t="s">
        <v>17</v>
      </c>
      <c r="P356" s="56" t="s">
        <v>17</v>
      </c>
      <c r="Q356" s="56" t="s">
        <v>19</v>
      </c>
      <c r="R356" s="57" t="s">
        <v>70</v>
      </c>
      <c r="S356" s="58" t="s">
        <v>53</v>
      </c>
      <c r="T356" s="59">
        <v>22000</v>
      </c>
      <c r="U356" s="59">
        <f>44941.2-38058.5-3135.8</f>
        <v>3746.8999999999969</v>
      </c>
      <c r="V356" s="59">
        <v>44939.199999999997</v>
      </c>
      <c r="W356" s="97"/>
      <c r="X356" s="59"/>
      <c r="Y356" s="59"/>
      <c r="Z356" s="60">
        <f t="shared" si="24"/>
        <v>70686.099999999991</v>
      </c>
      <c r="AA356" s="58">
        <v>2017</v>
      </c>
      <c r="AB356" s="41"/>
      <c r="AC356" s="41"/>
      <c r="AD356" s="41"/>
      <c r="AE356" s="1"/>
      <c r="AF356" s="1"/>
    </row>
    <row r="357" spans="1:32" s="22" customFormat="1" ht="45" x14ac:dyDescent="0.25">
      <c r="A357" s="56" t="s">
        <v>17</v>
      </c>
      <c r="B357" s="56" t="s">
        <v>18</v>
      </c>
      <c r="C357" s="56" t="s">
        <v>19</v>
      </c>
      <c r="D357" s="56" t="s">
        <v>17</v>
      </c>
      <c r="E357" s="56" t="s">
        <v>27</v>
      </c>
      <c r="F357" s="56" t="s">
        <v>17</v>
      </c>
      <c r="G357" s="56" t="s">
        <v>25</v>
      </c>
      <c r="H357" s="56" t="s">
        <v>17</v>
      </c>
      <c r="I357" s="56" t="s">
        <v>25</v>
      </c>
      <c r="J357" s="56" t="s">
        <v>19</v>
      </c>
      <c r="K357" s="56" t="s">
        <v>33</v>
      </c>
      <c r="L357" s="56" t="s">
        <v>29</v>
      </c>
      <c r="M357" s="56" t="s">
        <v>28</v>
      </c>
      <c r="N357" s="56" t="s">
        <v>19</v>
      </c>
      <c r="O357" s="56"/>
      <c r="P357" s="56"/>
      <c r="Q357" s="56"/>
      <c r="R357" s="57" t="s">
        <v>70</v>
      </c>
      <c r="S357" s="58" t="s">
        <v>53</v>
      </c>
      <c r="T357" s="59">
        <v>22000</v>
      </c>
      <c r="U357" s="59"/>
      <c r="V357" s="59"/>
      <c r="W357" s="97"/>
      <c r="X357" s="59"/>
      <c r="Y357" s="59"/>
      <c r="Z357" s="60">
        <f t="shared" si="24"/>
        <v>22000</v>
      </c>
      <c r="AA357" s="58">
        <v>2017</v>
      </c>
      <c r="AB357" s="41"/>
      <c r="AC357" s="41"/>
      <c r="AD357" s="41"/>
      <c r="AE357" s="1"/>
      <c r="AF357" s="1"/>
    </row>
    <row r="358" spans="1:32" s="22" customFormat="1" ht="45" x14ac:dyDescent="0.25">
      <c r="A358" s="56" t="s">
        <v>17</v>
      </c>
      <c r="B358" s="56" t="s">
        <v>18</v>
      </c>
      <c r="C358" s="56" t="s">
        <v>19</v>
      </c>
      <c r="D358" s="56" t="s">
        <v>17</v>
      </c>
      <c r="E358" s="56" t="s">
        <v>27</v>
      </c>
      <c r="F358" s="56" t="s">
        <v>17</v>
      </c>
      <c r="G358" s="56" t="s">
        <v>25</v>
      </c>
      <c r="H358" s="56" t="s">
        <v>17</v>
      </c>
      <c r="I358" s="56" t="s">
        <v>25</v>
      </c>
      <c r="J358" s="56" t="s">
        <v>19</v>
      </c>
      <c r="K358" s="56" t="s">
        <v>17</v>
      </c>
      <c r="L358" s="56" t="s">
        <v>18</v>
      </c>
      <c r="M358" s="56" t="s">
        <v>18</v>
      </c>
      <c r="N358" s="56" t="s">
        <v>17</v>
      </c>
      <c r="O358" s="56" t="s">
        <v>33</v>
      </c>
      <c r="P358" s="56" t="s">
        <v>19</v>
      </c>
      <c r="Q358" s="56" t="s">
        <v>159</v>
      </c>
      <c r="R358" s="57" t="s">
        <v>70</v>
      </c>
      <c r="S358" s="58" t="s">
        <v>53</v>
      </c>
      <c r="T358" s="59"/>
      <c r="U358" s="59">
        <v>74550</v>
      </c>
      <c r="V358" s="59">
        <v>29610.799999999999</v>
      </c>
      <c r="W358" s="97"/>
      <c r="X358" s="59"/>
      <c r="Y358" s="59"/>
      <c r="Z358" s="60">
        <f t="shared" si="24"/>
        <v>104160.8</v>
      </c>
      <c r="AA358" s="58">
        <v>2017</v>
      </c>
      <c r="AB358" s="41"/>
      <c r="AC358" s="41"/>
      <c r="AD358" s="41"/>
      <c r="AE358" s="1"/>
      <c r="AF358" s="1"/>
    </row>
    <row r="359" spans="1:32" s="22" customFormat="1" ht="29.25" x14ac:dyDescent="0.25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7" t="s">
        <v>71</v>
      </c>
      <c r="S359" s="15" t="s">
        <v>48</v>
      </c>
      <c r="T359" s="21">
        <v>3</v>
      </c>
      <c r="U359" s="21"/>
      <c r="V359" s="21"/>
      <c r="W359" s="94"/>
      <c r="X359" s="21"/>
      <c r="Y359" s="21"/>
      <c r="Z359" s="6">
        <f t="shared" si="24"/>
        <v>3</v>
      </c>
      <c r="AA359" s="15">
        <v>2015</v>
      </c>
      <c r="AB359" s="41"/>
      <c r="AC359" s="41"/>
      <c r="AD359" s="41"/>
      <c r="AE359" s="108"/>
      <c r="AF359" s="108"/>
    </row>
    <row r="360" spans="1:32" s="22" customFormat="1" ht="30" x14ac:dyDescent="0.25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7" t="s">
        <v>216</v>
      </c>
      <c r="S360" s="15" t="s">
        <v>4</v>
      </c>
      <c r="T360" s="21"/>
      <c r="U360" s="21">
        <v>50</v>
      </c>
      <c r="V360" s="21">
        <v>50</v>
      </c>
      <c r="W360" s="94"/>
      <c r="X360" s="21"/>
      <c r="Y360" s="21"/>
      <c r="Z360" s="6">
        <f>U360+V360</f>
        <v>100</v>
      </c>
      <c r="AA360" s="15">
        <v>2017</v>
      </c>
      <c r="AB360" s="41"/>
      <c r="AC360" s="41"/>
      <c r="AD360" s="41"/>
      <c r="AE360" s="68"/>
      <c r="AF360" s="68"/>
    </row>
    <row r="361" spans="1:32" s="22" customFormat="1" ht="30" x14ac:dyDescent="0.25">
      <c r="A361" s="56" t="s">
        <v>17</v>
      </c>
      <c r="B361" s="56" t="s">
        <v>18</v>
      </c>
      <c r="C361" s="56" t="s">
        <v>19</v>
      </c>
      <c r="D361" s="56" t="s">
        <v>17</v>
      </c>
      <c r="E361" s="56" t="s">
        <v>27</v>
      </c>
      <c r="F361" s="56" t="s">
        <v>17</v>
      </c>
      <c r="G361" s="56" t="s">
        <v>25</v>
      </c>
      <c r="H361" s="56" t="s">
        <v>17</v>
      </c>
      <c r="I361" s="56" t="s">
        <v>25</v>
      </c>
      <c r="J361" s="56" t="s">
        <v>19</v>
      </c>
      <c r="K361" s="56" t="s">
        <v>17</v>
      </c>
      <c r="L361" s="56" t="s">
        <v>17</v>
      </c>
      <c r="M361" s="56" t="s">
        <v>17</v>
      </c>
      <c r="N361" s="56" t="s">
        <v>17</v>
      </c>
      <c r="O361" s="56" t="s">
        <v>17</v>
      </c>
      <c r="P361" s="56" t="s">
        <v>17</v>
      </c>
      <c r="Q361" s="56" t="s">
        <v>17</v>
      </c>
      <c r="R361" s="57" t="s">
        <v>65</v>
      </c>
      <c r="S361" s="58" t="s">
        <v>53</v>
      </c>
      <c r="T361" s="60">
        <f>T362+T363</f>
        <v>106123.9</v>
      </c>
      <c r="U361" s="60">
        <f>U362+U363+U364</f>
        <v>8200.7999999999993</v>
      </c>
      <c r="V361" s="60"/>
      <c r="W361" s="101"/>
      <c r="X361" s="60">
        <f>X365+X366+X367</f>
        <v>95993.7</v>
      </c>
      <c r="Y361" s="58"/>
      <c r="Z361" s="60">
        <f t="shared" ref="Z361:Z369" si="25">T361+U361+V361+W361+X361+Y361</f>
        <v>210318.4</v>
      </c>
      <c r="AA361" s="58">
        <v>2019</v>
      </c>
      <c r="AB361" s="41"/>
      <c r="AC361" s="41"/>
      <c r="AD361" s="41"/>
      <c r="AE361" s="68"/>
      <c r="AF361" s="68"/>
    </row>
    <row r="362" spans="1:32" s="22" customFormat="1" ht="30" x14ac:dyDescent="0.25">
      <c r="A362" s="56" t="s">
        <v>17</v>
      </c>
      <c r="B362" s="56" t="s">
        <v>18</v>
      </c>
      <c r="C362" s="56" t="s">
        <v>19</v>
      </c>
      <c r="D362" s="56" t="s">
        <v>17</v>
      </c>
      <c r="E362" s="56" t="s">
        <v>27</v>
      </c>
      <c r="F362" s="56" t="s">
        <v>17</v>
      </c>
      <c r="G362" s="56" t="s">
        <v>25</v>
      </c>
      <c r="H362" s="56" t="s">
        <v>17</v>
      </c>
      <c r="I362" s="56" t="s">
        <v>25</v>
      </c>
      <c r="J362" s="56" t="s">
        <v>19</v>
      </c>
      <c r="K362" s="56" t="s">
        <v>17</v>
      </c>
      <c r="L362" s="56" t="s">
        <v>18</v>
      </c>
      <c r="M362" s="56" t="s">
        <v>17</v>
      </c>
      <c r="N362" s="56" t="s">
        <v>17</v>
      </c>
      <c r="O362" s="56"/>
      <c r="P362" s="56"/>
      <c r="Q362" s="56"/>
      <c r="R362" s="57" t="s">
        <v>65</v>
      </c>
      <c r="S362" s="58" t="s">
        <v>53</v>
      </c>
      <c r="T362" s="59">
        <f>59700-6250-776.1</f>
        <v>52673.9</v>
      </c>
      <c r="U362" s="58"/>
      <c r="V362" s="58"/>
      <c r="W362" s="101"/>
      <c r="X362" s="58"/>
      <c r="Y362" s="58"/>
      <c r="Z362" s="60">
        <f t="shared" si="25"/>
        <v>52673.9</v>
      </c>
      <c r="AA362" s="58">
        <v>2015</v>
      </c>
      <c r="AB362" s="41"/>
      <c r="AC362" s="41"/>
      <c r="AD362" s="41"/>
      <c r="AE362" s="1"/>
      <c r="AF362" s="1"/>
    </row>
    <row r="363" spans="1:32" s="22" customFormat="1" ht="30" x14ac:dyDescent="0.25">
      <c r="A363" s="56" t="s">
        <v>17</v>
      </c>
      <c r="B363" s="56" t="s">
        <v>18</v>
      </c>
      <c r="C363" s="56" t="s">
        <v>19</v>
      </c>
      <c r="D363" s="56" t="s">
        <v>17</v>
      </c>
      <c r="E363" s="56" t="s">
        <v>27</v>
      </c>
      <c r="F363" s="56" t="s">
        <v>17</v>
      </c>
      <c r="G363" s="56" t="s">
        <v>25</v>
      </c>
      <c r="H363" s="56" t="s">
        <v>17</v>
      </c>
      <c r="I363" s="56" t="s">
        <v>25</v>
      </c>
      <c r="J363" s="56" t="s">
        <v>19</v>
      </c>
      <c r="K363" s="56" t="s">
        <v>33</v>
      </c>
      <c r="L363" s="56" t="s">
        <v>29</v>
      </c>
      <c r="M363" s="56" t="s">
        <v>28</v>
      </c>
      <c r="N363" s="56" t="s">
        <v>19</v>
      </c>
      <c r="O363" s="56"/>
      <c r="P363" s="56"/>
      <c r="Q363" s="56"/>
      <c r="R363" s="57" t="s">
        <v>65</v>
      </c>
      <c r="S363" s="58" t="s">
        <v>53</v>
      </c>
      <c r="T363" s="59">
        <v>53450</v>
      </c>
      <c r="U363" s="58"/>
      <c r="V363" s="58"/>
      <c r="W363" s="101"/>
      <c r="X363" s="58"/>
      <c r="Y363" s="58"/>
      <c r="Z363" s="60">
        <f t="shared" si="25"/>
        <v>53450</v>
      </c>
      <c r="AA363" s="58">
        <v>2015</v>
      </c>
      <c r="AB363" s="41"/>
      <c r="AC363" s="41"/>
      <c r="AD363" s="41"/>
      <c r="AE363" s="1"/>
      <c r="AF363" s="1"/>
    </row>
    <row r="364" spans="1:32" s="22" customFormat="1" ht="30" x14ac:dyDescent="0.25">
      <c r="A364" s="56" t="s">
        <v>17</v>
      </c>
      <c r="B364" s="56" t="s">
        <v>18</v>
      </c>
      <c r="C364" s="56" t="s">
        <v>19</v>
      </c>
      <c r="D364" s="56" t="s">
        <v>17</v>
      </c>
      <c r="E364" s="56" t="s">
        <v>27</v>
      </c>
      <c r="F364" s="56" t="s">
        <v>17</v>
      </c>
      <c r="G364" s="56" t="s">
        <v>25</v>
      </c>
      <c r="H364" s="56" t="s">
        <v>17</v>
      </c>
      <c r="I364" s="56" t="s">
        <v>25</v>
      </c>
      <c r="J364" s="56" t="s">
        <v>19</v>
      </c>
      <c r="K364" s="56" t="s">
        <v>17</v>
      </c>
      <c r="L364" s="56" t="s">
        <v>18</v>
      </c>
      <c r="M364" s="56" t="s">
        <v>18</v>
      </c>
      <c r="N364" s="56" t="s">
        <v>17</v>
      </c>
      <c r="O364" s="56" t="s">
        <v>33</v>
      </c>
      <c r="P364" s="56" t="s">
        <v>19</v>
      </c>
      <c r="Q364" s="56" t="s">
        <v>159</v>
      </c>
      <c r="R364" s="57" t="s">
        <v>65</v>
      </c>
      <c r="S364" s="58" t="s">
        <v>53</v>
      </c>
      <c r="T364" s="59"/>
      <c r="U364" s="59">
        <v>8200.7999999999993</v>
      </c>
      <c r="V364" s="59"/>
      <c r="W364" s="97"/>
      <c r="X364" s="59"/>
      <c r="Y364" s="59"/>
      <c r="Z364" s="60">
        <f t="shared" si="25"/>
        <v>8200.7999999999993</v>
      </c>
      <c r="AA364" s="58">
        <v>2016</v>
      </c>
      <c r="AB364" s="74"/>
      <c r="AC364" s="41"/>
      <c r="AD364" s="41"/>
      <c r="AE364" s="1"/>
      <c r="AF364" s="1"/>
    </row>
    <row r="365" spans="1:32" s="22" customFormat="1" ht="30" x14ac:dyDescent="0.25">
      <c r="A365" s="56" t="s">
        <v>17</v>
      </c>
      <c r="B365" s="56" t="s">
        <v>18</v>
      </c>
      <c r="C365" s="56" t="s">
        <v>19</v>
      </c>
      <c r="D365" s="56" t="s">
        <v>17</v>
      </c>
      <c r="E365" s="56" t="s">
        <v>27</v>
      </c>
      <c r="F365" s="56" t="s">
        <v>17</v>
      </c>
      <c r="G365" s="56" t="s">
        <v>25</v>
      </c>
      <c r="H365" s="56" t="s">
        <v>17</v>
      </c>
      <c r="I365" s="56" t="s">
        <v>25</v>
      </c>
      <c r="J365" s="56" t="s">
        <v>19</v>
      </c>
      <c r="K365" s="56" t="s">
        <v>17</v>
      </c>
      <c r="L365" s="56" t="s">
        <v>18</v>
      </c>
      <c r="M365" s="56" t="s">
        <v>17</v>
      </c>
      <c r="N365" s="56" t="s">
        <v>17</v>
      </c>
      <c r="O365" s="56" t="s">
        <v>17</v>
      </c>
      <c r="P365" s="56" t="s">
        <v>17</v>
      </c>
      <c r="Q365" s="56" t="s">
        <v>17</v>
      </c>
      <c r="R365" s="57" t="s">
        <v>65</v>
      </c>
      <c r="S365" s="58" t="s">
        <v>53</v>
      </c>
      <c r="T365" s="59"/>
      <c r="U365" s="59"/>
      <c r="V365" s="59"/>
      <c r="W365" s="97"/>
      <c r="X365" s="59">
        <v>2011.3</v>
      </c>
      <c r="Y365" s="59"/>
      <c r="Z365" s="60">
        <f>T365+U365+V365+W365+X365+Y365</f>
        <v>2011.3</v>
      </c>
      <c r="AA365" s="58">
        <v>2019</v>
      </c>
      <c r="AB365" s="74"/>
      <c r="AC365" s="41"/>
      <c r="AD365" s="41"/>
      <c r="AE365" s="1"/>
      <c r="AF365" s="1"/>
    </row>
    <row r="366" spans="1:32" s="22" customFormat="1" ht="30" x14ac:dyDescent="0.25">
      <c r="A366" s="56" t="s">
        <v>17</v>
      </c>
      <c r="B366" s="56" t="s">
        <v>18</v>
      </c>
      <c r="C366" s="56" t="s">
        <v>19</v>
      </c>
      <c r="D366" s="56" t="s">
        <v>17</v>
      </c>
      <c r="E366" s="56" t="s">
        <v>27</v>
      </c>
      <c r="F366" s="56" t="s">
        <v>17</v>
      </c>
      <c r="G366" s="56" t="s">
        <v>25</v>
      </c>
      <c r="H366" s="56" t="s">
        <v>17</v>
      </c>
      <c r="I366" s="56" t="s">
        <v>25</v>
      </c>
      <c r="J366" s="56" t="s">
        <v>19</v>
      </c>
      <c r="K366" s="56" t="s">
        <v>17</v>
      </c>
      <c r="L366" s="56" t="s">
        <v>18</v>
      </c>
      <c r="M366" s="56" t="s">
        <v>161</v>
      </c>
      <c r="N366" s="56" t="s">
        <v>17</v>
      </c>
      <c r="O366" s="56" t="s">
        <v>25</v>
      </c>
      <c r="P366" s="56" t="s">
        <v>24</v>
      </c>
      <c r="Q366" s="56" t="s">
        <v>259</v>
      </c>
      <c r="R366" s="57" t="s">
        <v>65</v>
      </c>
      <c r="S366" s="58" t="s">
        <v>53</v>
      </c>
      <c r="T366" s="59"/>
      <c r="U366" s="59"/>
      <c r="V366" s="59"/>
      <c r="W366" s="97"/>
      <c r="X366" s="59">
        <v>18796.5</v>
      </c>
      <c r="Y366" s="59"/>
      <c r="Z366" s="60">
        <f>T366+U366+V366+W366+X366+Y366</f>
        <v>18796.5</v>
      </c>
      <c r="AA366" s="58">
        <v>2019</v>
      </c>
      <c r="AB366" s="74"/>
      <c r="AC366" s="41"/>
      <c r="AD366" s="41"/>
      <c r="AE366" s="1"/>
      <c r="AF366" s="1"/>
    </row>
    <row r="367" spans="1:32" s="22" customFormat="1" ht="30" x14ac:dyDescent="0.25">
      <c r="A367" s="56" t="s">
        <v>17</v>
      </c>
      <c r="B367" s="56" t="s">
        <v>18</v>
      </c>
      <c r="C367" s="56" t="s">
        <v>19</v>
      </c>
      <c r="D367" s="56" t="s">
        <v>17</v>
      </c>
      <c r="E367" s="56" t="s">
        <v>27</v>
      </c>
      <c r="F367" s="56" t="s">
        <v>17</v>
      </c>
      <c r="G367" s="56" t="s">
        <v>25</v>
      </c>
      <c r="H367" s="56" t="s">
        <v>17</v>
      </c>
      <c r="I367" s="56" t="s">
        <v>25</v>
      </c>
      <c r="J367" s="56" t="s">
        <v>19</v>
      </c>
      <c r="K367" s="56" t="s">
        <v>17</v>
      </c>
      <c r="L367" s="56" t="s">
        <v>18</v>
      </c>
      <c r="M367" s="56" t="s">
        <v>18</v>
      </c>
      <c r="N367" s="56" t="s">
        <v>17</v>
      </c>
      <c r="O367" s="56" t="s">
        <v>25</v>
      </c>
      <c r="P367" s="56" t="s">
        <v>24</v>
      </c>
      <c r="Q367" s="56" t="s">
        <v>259</v>
      </c>
      <c r="R367" s="57" t="s">
        <v>65</v>
      </c>
      <c r="S367" s="58" t="s">
        <v>53</v>
      </c>
      <c r="T367" s="59"/>
      <c r="U367" s="59"/>
      <c r="V367" s="59"/>
      <c r="W367" s="97"/>
      <c r="X367" s="59">
        <v>75185.899999999994</v>
      </c>
      <c r="Y367" s="59"/>
      <c r="Z367" s="60">
        <f>T367+U367+V367+W367+X367+Y367</f>
        <v>75185.899999999994</v>
      </c>
      <c r="AA367" s="58">
        <v>2019</v>
      </c>
      <c r="AB367" s="74"/>
      <c r="AC367" s="41"/>
      <c r="AD367" s="41"/>
      <c r="AE367" s="1"/>
      <c r="AF367" s="1"/>
    </row>
    <row r="368" spans="1:32" s="1" customFormat="1" ht="51" x14ac:dyDescent="0.25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17" t="s">
        <v>66</v>
      </c>
      <c r="S368" s="42" t="s">
        <v>67</v>
      </c>
      <c r="T368" s="8">
        <v>14.6</v>
      </c>
      <c r="U368" s="27">
        <v>7.0000000000000007E-2</v>
      </c>
      <c r="V368" s="15"/>
      <c r="W368" s="102"/>
      <c r="X368" s="15">
        <v>10</v>
      </c>
      <c r="Y368" s="15"/>
      <c r="Z368" s="78">
        <f t="shared" si="25"/>
        <v>24.67</v>
      </c>
      <c r="AA368" s="15">
        <v>2019</v>
      </c>
      <c r="AB368" s="41"/>
      <c r="AC368" s="41"/>
      <c r="AD368" s="41"/>
    </row>
    <row r="369" spans="1:32" s="22" customFormat="1" ht="51" x14ac:dyDescent="0.25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7" t="s">
        <v>68</v>
      </c>
      <c r="S369" s="42" t="s">
        <v>67</v>
      </c>
      <c r="T369" s="8">
        <v>7.1</v>
      </c>
      <c r="U369" s="27">
        <v>0.22</v>
      </c>
      <c r="V369" s="21"/>
      <c r="W369" s="94"/>
      <c r="X369" s="21"/>
      <c r="Y369" s="21"/>
      <c r="Z369" s="78">
        <f t="shared" si="25"/>
        <v>7.3199999999999994</v>
      </c>
      <c r="AA369" s="15">
        <v>2016</v>
      </c>
      <c r="AB369" s="41"/>
      <c r="AC369" s="41"/>
      <c r="AD369" s="41"/>
      <c r="AE369" s="1"/>
      <c r="AF369" s="1"/>
    </row>
    <row r="370" spans="1:32" s="22" customFormat="1" ht="75" x14ac:dyDescent="0.25">
      <c r="A370" s="56"/>
      <c r="B370" s="56"/>
      <c r="C370" s="56"/>
      <c r="D370" s="56" t="s">
        <v>17</v>
      </c>
      <c r="E370" s="56" t="s">
        <v>27</v>
      </c>
      <c r="F370" s="56" t="s">
        <v>17</v>
      </c>
      <c r="G370" s="56" t="s">
        <v>25</v>
      </c>
      <c r="H370" s="56" t="s">
        <v>17</v>
      </c>
      <c r="I370" s="56" t="s">
        <v>25</v>
      </c>
      <c r="J370" s="56" t="s">
        <v>19</v>
      </c>
      <c r="K370" s="56" t="s">
        <v>17</v>
      </c>
      <c r="L370" s="56" t="s">
        <v>18</v>
      </c>
      <c r="M370" s="56" t="s">
        <v>17</v>
      </c>
      <c r="N370" s="56" t="s">
        <v>17</v>
      </c>
      <c r="O370" s="56" t="s">
        <v>17</v>
      </c>
      <c r="P370" s="56" t="s">
        <v>17</v>
      </c>
      <c r="Q370" s="56" t="s">
        <v>17</v>
      </c>
      <c r="R370" s="57" t="s">
        <v>157</v>
      </c>
      <c r="S370" s="58" t="s">
        <v>53</v>
      </c>
      <c r="T370" s="59"/>
      <c r="U370" s="60">
        <f>U371+U372</f>
        <v>252457.90000000002</v>
      </c>
      <c r="V370" s="60">
        <f>V372</f>
        <v>232340.5</v>
      </c>
      <c r="W370" s="60">
        <f>W372+W371</f>
        <v>261551.80000000002</v>
      </c>
      <c r="X370" s="60">
        <f>X372+X371</f>
        <v>90000</v>
      </c>
      <c r="Y370" s="60">
        <f>Y372+Y371</f>
        <v>96160</v>
      </c>
      <c r="Z370" s="60">
        <f>Z371+Z372</f>
        <v>932510.20000000007</v>
      </c>
      <c r="AA370" s="58">
        <v>2020</v>
      </c>
      <c r="AB370" s="41"/>
      <c r="AC370" s="41"/>
      <c r="AD370" s="41"/>
      <c r="AE370" s="108"/>
      <c r="AF370" s="108"/>
    </row>
    <row r="371" spans="1:32" s="22" customFormat="1" ht="75" x14ac:dyDescent="0.25">
      <c r="A371" s="56" t="s">
        <v>17</v>
      </c>
      <c r="B371" s="56" t="s">
        <v>18</v>
      </c>
      <c r="C371" s="56" t="s">
        <v>19</v>
      </c>
      <c r="D371" s="56" t="s">
        <v>17</v>
      </c>
      <c r="E371" s="56" t="s">
        <v>27</v>
      </c>
      <c r="F371" s="56" t="s">
        <v>17</v>
      </c>
      <c r="G371" s="56" t="s">
        <v>25</v>
      </c>
      <c r="H371" s="56" t="s">
        <v>17</v>
      </c>
      <c r="I371" s="56" t="s">
        <v>25</v>
      </c>
      <c r="J371" s="56" t="s">
        <v>19</v>
      </c>
      <c r="K371" s="56" t="s">
        <v>17</v>
      </c>
      <c r="L371" s="56" t="s">
        <v>18</v>
      </c>
      <c r="M371" s="56" t="s">
        <v>17</v>
      </c>
      <c r="N371" s="56" t="s">
        <v>17</v>
      </c>
      <c r="O371" s="56" t="s">
        <v>17</v>
      </c>
      <c r="P371" s="56" t="s">
        <v>17</v>
      </c>
      <c r="Q371" s="56" t="s">
        <v>17</v>
      </c>
      <c r="R371" s="57" t="s">
        <v>157</v>
      </c>
      <c r="S371" s="58" t="s">
        <v>53</v>
      </c>
      <c r="T371" s="59"/>
      <c r="U371" s="59">
        <v>170747.7</v>
      </c>
      <c r="V371" s="59"/>
      <c r="W371" s="59">
        <f>78591.6+25000+16144.4+22471.2+32916.9+14649.6</f>
        <v>189773.7</v>
      </c>
      <c r="X371" s="59">
        <v>90000</v>
      </c>
      <c r="Y371" s="59">
        <f>110160-14000</f>
        <v>96160</v>
      </c>
      <c r="Z371" s="60">
        <f>T371+U371+V371+W371+X371+Y371</f>
        <v>546681.4</v>
      </c>
      <c r="AA371" s="58">
        <v>2020</v>
      </c>
      <c r="AB371" s="41"/>
      <c r="AC371" s="41"/>
      <c r="AD371" s="41"/>
      <c r="AE371" s="79"/>
      <c r="AF371" s="79"/>
    </row>
    <row r="372" spans="1:32" s="22" customFormat="1" ht="75" x14ac:dyDescent="0.25">
      <c r="A372" s="56" t="s">
        <v>17</v>
      </c>
      <c r="B372" s="56" t="s">
        <v>18</v>
      </c>
      <c r="C372" s="56" t="s">
        <v>25</v>
      </c>
      <c r="D372" s="56" t="s">
        <v>17</v>
      </c>
      <c r="E372" s="56" t="s">
        <v>27</v>
      </c>
      <c r="F372" s="56" t="s">
        <v>17</v>
      </c>
      <c r="G372" s="56" t="s">
        <v>25</v>
      </c>
      <c r="H372" s="56" t="s">
        <v>17</v>
      </c>
      <c r="I372" s="56" t="s">
        <v>25</v>
      </c>
      <c r="J372" s="56" t="s">
        <v>19</v>
      </c>
      <c r="K372" s="56" t="s">
        <v>17</v>
      </c>
      <c r="L372" s="56" t="s">
        <v>18</v>
      </c>
      <c r="M372" s="56" t="s">
        <v>17</v>
      </c>
      <c r="N372" s="56" t="s">
        <v>17</v>
      </c>
      <c r="O372" s="56" t="s">
        <v>17</v>
      </c>
      <c r="P372" s="56" t="s">
        <v>17</v>
      </c>
      <c r="Q372" s="56" t="s">
        <v>17</v>
      </c>
      <c r="R372" s="57" t="s">
        <v>157</v>
      </c>
      <c r="S372" s="58" t="s">
        <v>53</v>
      </c>
      <c r="T372" s="59"/>
      <c r="U372" s="59">
        <f>26710.2+30000+25000</f>
        <v>81710.2</v>
      </c>
      <c r="V372" s="59">
        <f>170000+31949.5+30391</f>
        <v>232340.5</v>
      </c>
      <c r="W372" s="59">
        <f>71778.1</f>
        <v>71778.100000000006</v>
      </c>
      <c r="X372" s="59"/>
      <c r="Y372" s="59"/>
      <c r="Z372" s="60">
        <f>T372+U372+V372+W372+X372+Y372</f>
        <v>385828.80000000005</v>
      </c>
      <c r="AA372" s="58">
        <v>2018</v>
      </c>
      <c r="AB372" s="41"/>
      <c r="AC372" s="41"/>
      <c r="AD372" s="41"/>
      <c r="AE372" s="79"/>
      <c r="AF372" s="79"/>
    </row>
    <row r="373" spans="1:32" s="22" customFormat="1" ht="30" x14ac:dyDescent="0.25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7" t="s">
        <v>127</v>
      </c>
      <c r="S373" s="15" t="s">
        <v>4</v>
      </c>
      <c r="T373" s="21"/>
      <c r="U373" s="21">
        <v>100</v>
      </c>
      <c r="V373" s="21">
        <v>100</v>
      </c>
      <c r="W373" s="21">
        <v>100</v>
      </c>
      <c r="X373" s="21">
        <v>100</v>
      </c>
      <c r="Y373" s="21">
        <v>100</v>
      </c>
      <c r="Z373" s="6">
        <v>100</v>
      </c>
      <c r="AA373" s="15">
        <v>2020</v>
      </c>
      <c r="AB373" s="41"/>
      <c r="AC373" s="41"/>
      <c r="AD373" s="41"/>
      <c r="AE373" s="1"/>
      <c r="AF373" s="1"/>
    </row>
    <row r="374" spans="1:32" ht="71.25" x14ac:dyDescent="0.25">
      <c r="A374" s="20">
        <v>0</v>
      </c>
      <c r="B374" s="20">
        <v>1</v>
      </c>
      <c r="C374" s="20">
        <v>2</v>
      </c>
      <c r="D374" s="20">
        <v>0</v>
      </c>
      <c r="E374" s="20">
        <v>4</v>
      </c>
      <c r="F374" s="20">
        <v>0</v>
      </c>
      <c r="G374" s="20">
        <v>8</v>
      </c>
      <c r="H374" s="20">
        <v>0</v>
      </c>
      <c r="I374" s="50" t="s">
        <v>25</v>
      </c>
      <c r="J374" s="50" t="s">
        <v>19</v>
      </c>
      <c r="K374" s="50" t="s">
        <v>17</v>
      </c>
      <c r="L374" s="50" t="s">
        <v>19</v>
      </c>
      <c r="M374" s="50" t="s">
        <v>17</v>
      </c>
      <c r="N374" s="50" t="s">
        <v>17</v>
      </c>
      <c r="O374" s="50" t="s">
        <v>17</v>
      </c>
      <c r="P374" s="50" t="s">
        <v>17</v>
      </c>
      <c r="Q374" s="50" t="s">
        <v>17</v>
      </c>
      <c r="R374" s="51" t="s">
        <v>40</v>
      </c>
      <c r="S374" s="26" t="s">
        <v>39</v>
      </c>
      <c r="T374" s="29">
        <v>1</v>
      </c>
      <c r="U374" s="29">
        <v>1</v>
      </c>
      <c r="V374" s="29">
        <v>1</v>
      </c>
      <c r="W374" s="29">
        <v>1</v>
      </c>
      <c r="X374" s="29">
        <v>1</v>
      </c>
      <c r="Y374" s="29">
        <v>1</v>
      </c>
      <c r="Z374" s="29">
        <v>1</v>
      </c>
      <c r="AA374" s="26">
        <v>2020</v>
      </c>
    </row>
    <row r="375" spans="1:32" ht="30" x14ac:dyDescent="0.2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17" t="s">
        <v>135</v>
      </c>
      <c r="S375" s="15" t="s">
        <v>49</v>
      </c>
      <c r="T375" s="21">
        <f>T378+T380</f>
        <v>165</v>
      </c>
      <c r="U375" s="21">
        <f>U380</f>
        <v>210</v>
      </c>
      <c r="V375" s="21">
        <f>V380</f>
        <v>280</v>
      </c>
      <c r="W375" s="21">
        <f>W380</f>
        <v>285</v>
      </c>
      <c r="X375" s="21">
        <f>X380</f>
        <v>200</v>
      </c>
      <c r="Y375" s="21">
        <f>Y380</f>
        <v>200</v>
      </c>
      <c r="Z375" s="6">
        <f>T375+U375+V375+W375+X375+Y375</f>
        <v>1340</v>
      </c>
      <c r="AA375" s="15">
        <v>2020</v>
      </c>
    </row>
    <row r="376" spans="1:32" ht="30" x14ac:dyDescent="0.25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17" t="s">
        <v>136</v>
      </c>
      <c r="S376" s="15" t="s">
        <v>53</v>
      </c>
      <c r="T376" s="8">
        <v>215</v>
      </c>
      <c r="U376" s="8">
        <f>207*1.6</f>
        <v>331.20000000000005</v>
      </c>
      <c r="V376" s="8">
        <f>V380*1.6</f>
        <v>448</v>
      </c>
      <c r="W376" s="8">
        <f>W375*1.6</f>
        <v>456</v>
      </c>
      <c r="X376" s="8">
        <f>200*1.6</f>
        <v>320</v>
      </c>
      <c r="Y376" s="8">
        <f>200*1.6</f>
        <v>320</v>
      </c>
      <c r="Z376" s="5">
        <f>T376+U376+V376+W376+X376+Y376</f>
        <v>2090.1999999999998</v>
      </c>
      <c r="AA376" s="15">
        <v>2020</v>
      </c>
    </row>
    <row r="377" spans="1:32" ht="41.45" customHeight="1" x14ac:dyDescent="0.2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7" t="s">
        <v>176</v>
      </c>
      <c r="S377" s="58" t="s">
        <v>39</v>
      </c>
      <c r="T377" s="62">
        <v>1</v>
      </c>
      <c r="U377" s="62">
        <v>1</v>
      </c>
      <c r="V377" s="62">
        <v>1</v>
      </c>
      <c r="W377" s="62">
        <v>1</v>
      </c>
      <c r="X377" s="62">
        <v>1</v>
      </c>
      <c r="Y377" s="62">
        <v>1</v>
      </c>
      <c r="Z377" s="62">
        <v>1</v>
      </c>
      <c r="AA377" s="58">
        <v>2020</v>
      </c>
    </row>
    <row r="378" spans="1:32" ht="30" x14ac:dyDescent="0.25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17" t="s">
        <v>177</v>
      </c>
      <c r="S378" s="15" t="s">
        <v>49</v>
      </c>
      <c r="T378" s="21">
        <v>45</v>
      </c>
      <c r="U378" s="21">
        <v>205</v>
      </c>
      <c r="V378" s="21">
        <v>200</v>
      </c>
      <c r="W378" s="21">
        <v>165</v>
      </c>
      <c r="X378" s="21">
        <v>125</v>
      </c>
      <c r="Y378" s="21">
        <v>125</v>
      </c>
      <c r="Z378" s="6">
        <f>T378+U378+V378+W378+X378+Y378</f>
        <v>865</v>
      </c>
      <c r="AA378" s="15">
        <v>2020</v>
      </c>
    </row>
    <row r="379" spans="1:32" ht="60" x14ac:dyDescent="0.2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7" t="s">
        <v>178</v>
      </c>
      <c r="S379" s="58" t="s">
        <v>39</v>
      </c>
      <c r="T379" s="62">
        <v>1</v>
      </c>
      <c r="U379" s="62">
        <v>1</v>
      </c>
      <c r="V379" s="62">
        <v>1</v>
      </c>
      <c r="W379" s="62">
        <v>1</v>
      </c>
      <c r="X379" s="62">
        <v>1</v>
      </c>
      <c r="Y379" s="62">
        <v>1</v>
      </c>
      <c r="Z379" s="62">
        <v>1</v>
      </c>
      <c r="AA379" s="58">
        <v>2020</v>
      </c>
    </row>
    <row r="380" spans="1:32" ht="45" x14ac:dyDescent="0.25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17" t="s">
        <v>179</v>
      </c>
      <c r="S380" s="15" t="s">
        <v>49</v>
      </c>
      <c r="T380" s="21">
        <v>120</v>
      </c>
      <c r="U380" s="21">
        <v>210</v>
      </c>
      <c r="V380" s="21">
        <v>280</v>
      </c>
      <c r="W380" s="21">
        <v>285</v>
      </c>
      <c r="X380" s="21">
        <v>200</v>
      </c>
      <c r="Y380" s="21">
        <v>200</v>
      </c>
      <c r="Z380" s="6">
        <f>T380+U380+V380+W380+X380+Y380</f>
        <v>1295</v>
      </c>
      <c r="AA380" s="18">
        <v>2020</v>
      </c>
    </row>
    <row r="381" spans="1:32" s="22" customFormat="1" ht="45" x14ac:dyDescent="0.2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7" t="s">
        <v>180</v>
      </c>
      <c r="S381" s="58" t="s">
        <v>39</v>
      </c>
      <c r="T381" s="62">
        <v>1</v>
      </c>
      <c r="U381" s="62">
        <v>1</v>
      </c>
      <c r="V381" s="62">
        <v>1</v>
      </c>
      <c r="W381" s="62">
        <v>1</v>
      </c>
      <c r="X381" s="62">
        <v>1</v>
      </c>
      <c r="Y381" s="62">
        <v>1</v>
      </c>
      <c r="Z381" s="62">
        <v>1</v>
      </c>
      <c r="AA381" s="58">
        <v>2020</v>
      </c>
      <c r="AB381" s="41"/>
      <c r="AC381" s="41"/>
      <c r="AD381" s="41"/>
      <c r="AE381" s="1"/>
      <c r="AF381" s="1"/>
    </row>
    <row r="382" spans="1:32" s="1" customFormat="1" ht="45" x14ac:dyDescent="0.25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17" t="s">
        <v>181</v>
      </c>
      <c r="S382" s="15" t="s">
        <v>49</v>
      </c>
      <c r="T382" s="21">
        <f>700+250</f>
        <v>950</v>
      </c>
      <c r="U382" s="21">
        <v>1085</v>
      </c>
      <c r="V382" s="21">
        <v>1400</v>
      </c>
      <c r="W382" s="21">
        <v>1350</v>
      </c>
      <c r="X382" s="21">
        <v>1000</v>
      </c>
      <c r="Y382" s="21">
        <v>1000</v>
      </c>
      <c r="Z382" s="6">
        <f>T382+U382+V382+W382+X382+Y382</f>
        <v>6785</v>
      </c>
      <c r="AA382" s="15">
        <v>2020</v>
      </c>
      <c r="AB382" s="41"/>
      <c r="AC382" s="41"/>
      <c r="AD382" s="41"/>
    </row>
    <row r="383" spans="1:32" s="2" customFormat="1" ht="26.25" hidden="1" customHeight="1" x14ac:dyDescent="0.25">
      <c r="A383" s="31"/>
      <c r="B383" s="31"/>
      <c r="C383" s="31"/>
      <c r="D383" s="31"/>
      <c r="E383" s="31"/>
      <c r="F383" s="31"/>
      <c r="G383" s="31"/>
      <c r="H383" s="54"/>
      <c r="I383" s="31"/>
      <c r="J383" s="31"/>
      <c r="K383" s="31"/>
      <c r="L383" s="31"/>
      <c r="M383" s="31"/>
      <c r="N383" s="31"/>
      <c r="O383" s="31"/>
      <c r="P383" s="31"/>
      <c r="Q383" s="31"/>
      <c r="R383" s="47" t="s">
        <v>2</v>
      </c>
      <c r="S383" s="30" t="s">
        <v>1</v>
      </c>
      <c r="T383" s="4">
        <f t="shared" ref="T383:Y383" si="26">T385+T386</f>
        <v>41792.9</v>
      </c>
      <c r="U383" s="4">
        <f t="shared" si="26"/>
        <v>42055.9</v>
      </c>
      <c r="V383" s="4">
        <f t="shared" si="26"/>
        <v>44284.9</v>
      </c>
      <c r="W383" s="91">
        <f t="shared" si="26"/>
        <v>46100.6</v>
      </c>
      <c r="X383" s="4">
        <f t="shared" si="26"/>
        <v>47760.2</v>
      </c>
      <c r="Y383" s="4">
        <f t="shared" si="26"/>
        <v>49288.5</v>
      </c>
      <c r="Z383" s="4">
        <f>T383+U383+V383+W383+X383+Y383</f>
        <v>271283</v>
      </c>
      <c r="AA383" s="31">
        <v>2020</v>
      </c>
      <c r="AB383" s="38"/>
      <c r="AC383" s="38"/>
      <c r="AD383" s="38"/>
      <c r="AE383" s="39"/>
      <c r="AF383" s="39"/>
    </row>
    <row r="384" spans="1:32" s="22" customFormat="1" ht="42.75" hidden="1" x14ac:dyDescent="0.25">
      <c r="A384" s="15"/>
      <c r="B384" s="15"/>
      <c r="C384" s="15"/>
      <c r="D384" s="15"/>
      <c r="E384" s="15"/>
      <c r="F384" s="15"/>
      <c r="G384" s="15"/>
      <c r="H384" s="36"/>
      <c r="I384" s="15"/>
      <c r="J384" s="15"/>
      <c r="K384" s="15"/>
      <c r="L384" s="15"/>
      <c r="M384" s="15"/>
      <c r="N384" s="15"/>
      <c r="O384" s="15"/>
      <c r="P384" s="15"/>
      <c r="Q384" s="15"/>
      <c r="R384" s="35" t="s">
        <v>35</v>
      </c>
      <c r="S384" s="25"/>
      <c r="T384" s="5"/>
      <c r="U384" s="5"/>
      <c r="V384" s="5"/>
      <c r="W384" s="92"/>
      <c r="X384" s="5"/>
      <c r="Y384" s="5"/>
      <c r="Z384" s="5"/>
      <c r="AA384" s="15"/>
      <c r="AB384" s="41"/>
      <c r="AC384" s="41"/>
      <c r="AD384" s="41"/>
      <c r="AE384" s="1"/>
      <c r="AF384" s="1"/>
    </row>
    <row r="385" spans="1:32" ht="25.9" hidden="1" customHeight="1" x14ac:dyDescent="0.25">
      <c r="A385" s="12" t="s">
        <v>17</v>
      </c>
      <c r="B385" s="12" t="s">
        <v>18</v>
      </c>
      <c r="C385" s="12" t="s">
        <v>19</v>
      </c>
      <c r="D385" s="12" t="s">
        <v>17</v>
      </c>
      <c r="E385" s="12" t="s">
        <v>24</v>
      </c>
      <c r="F385" s="12" t="s">
        <v>17</v>
      </c>
      <c r="G385" s="12" t="s">
        <v>24</v>
      </c>
      <c r="H385" s="12" t="s">
        <v>17</v>
      </c>
      <c r="I385" s="12" t="s">
        <v>25</v>
      </c>
      <c r="J385" s="12" t="s">
        <v>26</v>
      </c>
      <c r="K385" s="12" t="s">
        <v>17</v>
      </c>
      <c r="L385" s="12" t="s">
        <v>24</v>
      </c>
      <c r="M385" s="12"/>
      <c r="N385" s="12"/>
      <c r="O385" s="12"/>
      <c r="P385" s="12" t="s">
        <v>17</v>
      </c>
      <c r="Q385" s="12" t="s">
        <v>17</v>
      </c>
      <c r="R385" s="9" t="s">
        <v>137</v>
      </c>
      <c r="S385" s="13" t="s">
        <v>1</v>
      </c>
      <c r="T385" s="11">
        <v>41537</v>
      </c>
      <c r="U385" s="11">
        <v>41800</v>
      </c>
      <c r="V385" s="11">
        <v>44015.4</v>
      </c>
      <c r="W385" s="103">
        <v>45820</v>
      </c>
      <c r="X385" s="11">
        <v>47469.5</v>
      </c>
      <c r="Y385" s="11">
        <v>48988.5</v>
      </c>
      <c r="Z385" s="10">
        <f>T385+U385+V385+W385+X385+Y385</f>
        <v>269630.40000000002</v>
      </c>
      <c r="AA385" s="13">
        <v>2020</v>
      </c>
    </row>
    <row r="386" spans="1:32" ht="39" hidden="1" customHeight="1" x14ac:dyDescent="0.25">
      <c r="A386" s="12" t="s">
        <v>17</v>
      </c>
      <c r="B386" s="12" t="s">
        <v>18</v>
      </c>
      <c r="C386" s="12" t="s">
        <v>19</v>
      </c>
      <c r="D386" s="12" t="s">
        <v>17</v>
      </c>
      <c r="E386" s="12" t="s">
        <v>24</v>
      </c>
      <c r="F386" s="12" t="s">
        <v>17</v>
      </c>
      <c r="G386" s="12" t="s">
        <v>24</v>
      </c>
      <c r="H386" s="12" t="s">
        <v>17</v>
      </c>
      <c r="I386" s="12" t="s">
        <v>25</v>
      </c>
      <c r="J386" s="12" t="s">
        <v>26</v>
      </c>
      <c r="K386" s="12" t="s">
        <v>33</v>
      </c>
      <c r="L386" s="12" t="s">
        <v>24</v>
      </c>
      <c r="M386" s="12"/>
      <c r="N386" s="12"/>
      <c r="O386" s="12"/>
      <c r="P386" s="12" t="s">
        <v>19</v>
      </c>
      <c r="Q386" s="12" t="s">
        <v>19</v>
      </c>
      <c r="R386" s="9" t="s">
        <v>138</v>
      </c>
      <c r="S386" s="13" t="s">
        <v>1</v>
      </c>
      <c r="T386" s="32">
        <v>255.9</v>
      </c>
      <c r="U386" s="32">
        <v>255.9</v>
      </c>
      <c r="V386" s="32">
        <v>269.5</v>
      </c>
      <c r="W386" s="104">
        <v>280.60000000000002</v>
      </c>
      <c r="X386" s="32">
        <v>290.7</v>
      </c>
      <c r="Y386" s="32">
        <v>300</v>
      </c>
      <c r="Z386" s="10">
        <f>T386+U386+V386+W386+X386+Y386</f>
        <v>1652.6000000000001</v>
      </c>
      <c r="AA386" s="33">
        <v>2020</v>
      </c>
    </row>
    <row r="387" spans="1:32" s="22" customFormat="1" ht="25.9" hidden="1" customHeight="1" x14ac:dyDescent="0.25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5" t="s">
        <v>36</v>
      </c>
      <c r="S387" s="15"/>
      <c r="T387" s="8"/>
      <c r="U387" s="8"/>
      <c r="V387" s="8"/>
      <c r="W387" s="93"/>
      <c r="X387" s="8"/>
      <c r="Y387" s="8"/>
      <c r="Z387" s="5"/>
      <c r="AA387" s="19"/>
      <c r="AB387" s="41"/>
      <c r="AC387" s="41"/>
      <c r="AD387" s="41"/>
      <c r="AE387" s="1"/>
      <c r="AF387" s="1"/>
    </row>
    <row r="388" spans="1:32" s="22" customFormat="1" ht="30" hidden="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9" t="s">
        <v>139</v>
      </c>
      <c r="S388" s="13" t="s">
        <v>13</v>
      </c>
      <c r="T388" s="11" t="s">
        <v>14</v>
      </c>
      <c r="U388" s="11" t="s">
        <v>14</v>
      </c>
      <c r="V388" s="11" t="s">
        <v>14</v>
      </c>
      <c r="W388" s="103" t="s">
        <v>14</v>
      </c>
      <c r="X388" s="11" t="s">
        <v>14</v>
      </c>
      <c r="Y388" s="11" t="s">
        <v>14</v>
      </c>
      <c r="Z388" s="11" t="s">
        <v>14</v>
      </c>
      <c r="AA388" s="13">
        <v>2020</v>
      </c>
      <c r="AB388" s="41"/>
      <c r="AC388" s="41"/>
      <c r="AD388" s="41"/>
      <c r="AE388" s="1"/>
      <c r="AF388" s="1"/>
    </row>
    <row r="389" spans="1:32" s="22" customFormat="1" ht="30" hidden="1" x14ac:dyDescent="0.25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17" t="s">
        <v>140</v>
      </c>
      <c r="S389" s="15" t="s">
        <v>3</v>
      </c>
      <c r="T389" s="18">
        <v>500</v>
      </c>
      <c r="U389" s="18">
        <v>500</v>
      </c>
      <c r="V389" s="18">
        <v>500</v>
      </c>
      <c r="W389" s="99">
        <v>500</v>
      </c>
      <c r="X389" s="18">
        <v>500</v>
      </c>
      <c r="Y389" s="18">
        <v>500</v>
      </c>
      <c r="Z389" s="6">
        <f t="shared" ref="Z389:Z404" si="27">T389+U389+V389+W389+X389+Y389</f>
        <v>3000</v>
      </c>
      <c r="AA389" s="19">
        <v>2020</v>
      </c>
      <c r="AB389" s="41"/>
      <c r="AC389" s="41"/>
      <c r="AD389" s="41"/>
      <c r="AE389" s="1"/>
      <c r="AF389" s="1"/>
    </row>
    <row r="390" spans="1:32" s="22" customFormat="1" ht="52.5" hidden="1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9" t="s">
        <v>141</v>
      </c>
      <c r="S390" s="13" t="s">
        <v>13</v>
      </c>
      <c r="T390" s="11" t="s">
        <v>14</v>
      </c>
      <c r="U390" s="11" t="s">
        <v>14</v>
      </c>
      <c r="V390" s="11" t="s">
        <v>14</v>
      </c>
      <c r="W390" s="103" t="s">
        <v>14</v>
      </c>
      <c r="X390" s="11" t="s">
        <v>14</v>
      </c>
      <c r="Y390" s="11" t="s">
        <v>14</v>
      </c>
      <c r="Z390" s="11" t="s">
        <v>14</v>
      </c>
      <c r="AA390" s="13">
        <v>2020</v>
      </c>
      <c r="AB390" s="41"/>
      <c r="AC390" s="41"/>
      <c r="AD390" s="41"/>
      <c r="AE390" s="1"/>
      <c r="AF390" s="1"/>
    </row>
    <row r="391" spans="1:32" s="22" customFormat="1" ht="60" hidden="1" x14ac:dyDescent="0.25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17" t="s">
        <v>142</v>
      </c>
      <c r="S391" s="15" t="s">
        <v>3</v>
      </c>
      <c r="T391" s="18">
        <v>5</v>
      </c>
      <c r="U391" s="18">
        <v>5</v>
      </c>
      <c r="V391" s="18">
        <v>5</v>
      </c>
      <c r="W391" s="99">
        <v>5</v>
      </c>
      <c r="X391" s="18">
        <v>5</v>
      </c>
      <c r="Y391" s="18">
        <v>5</v>
      </c>
      <c r="Z391" s="6">
        <f t="shared" si="27"/>
        <v>30</v>
      </c>
      <c r="AA391" s="19">
        <v>2020</v>
      </c>
      <c r="AB391" s="41"/>
      <c r="AC391" s="41"/>
      <c r="AD391" s="41"/>
      <c r="AE391" s="1"/>
      <c r="AF391" s="1"/>
    </row>
    <row r="392" spans="1:32" s="22" customFormat="1" ht="45" hidden="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9" t="s">
        <v>143</v>
      </c>
      <c r="S392" s="13" t="s">
        <v>13</v>
      </c>
      <c r="T392" s="11" t="s">
        <v>14</v>
      </c>
      <c r="U392" s="11" t="s">
        <v>14</v>
      </c>
      <c r="V392" s="11" t="s">
        <v>14</v>
      </c>
      <c r="W392" s="103" t="s">
        <v>14</v>
      </c>
      <c r="X392" s="11" t="s">
        <v>14</v>
      </c>
      <c r="Y392" s="11" t="s">
        <v>14</v>
      </c>
      <c r="Z392" s="11" t="s">
        <v>14</v>
      </c>
      <c r="AA392" s="13">
        <v>2020</v>
      </c>
      <c r="AB392" s="41"/>
      <c r="AC392" s="41"/>
      <c r="AD392" s="41"/>
      <c r="AE392" s="1"/>
      <c r="AF392" s="1"/>
    </row>
    <row r="393" spans="1:32" s="22" customFormat="1" ht="45" hidden="1" x14ac:dyDescent="0.25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17" t="s">
        <v>144</v>
      </c>
      <c r="S393" s="15" t="s">
        <v>3</v>
      </c>
      <c r="T393" s="18">
        <v>50</v>
      </c>
      <c r="U393" s="18">
        <v>50</v>
      </c>
      <c r="V393" s="18">
        <v>50</v>
      </c>
      <c r="W393" s="99">
        <v>50</v>
      </c>
      <c r="X393" s="18">
        <v>50</v>
      </c>
      <c r="Y393" s="18">
        <v>50</v>
      </c>
      <c r="Z393" s="6">
        <f>T393+U393+V393+W393+X393+Y393</f>
        <v>300</v>
      </c>
      <c r="AA393" s="19">
        <v>2020</v>
      </c>
      <c r="AB393" s="41"/>
      <c r="AC393" s="41"/>
      <c r="AD393" s="41"/>
      <c r="AE393" s="1"/>
      <c r="AF393" s="1"/>
    </row>
    <row r="394" spans="1:32" s="22" customFormat="1" ht="30" hidden="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9" t="s">
        <v>145</v>
      </c>
      <c r="S394" s="13" t="s">
        <v>13</v>
      </c>
      <c r="T394" s="11" t="s">
        <v>14</v>
      </c>
      <c r="U394" s="11" t="s">
        <v>14</v>
      </c>
      <c r="V394" s="11" t="s">
        <v>14</v>
      </c>
      <c r="W394" s="103" t="s">
        <v>14</v>
      </c>
      <c r="X394" s="11" t="s">
        <v>14</v>
      </c>
      <c r="Y394" s="11" t="s">
        <v>14</v>
      </c>
      <c r="Z394" s="11" t="s">
        <v>14</v>
      </c>
      <c r="AA394" s="13">
        <v>2020</v>
      </c>
      <c r="AB394" s="41"/>
      <c r="AC394" s="41"/>
      <c r="AD394" s="41"/>
      <c r="AE394" s="1"/>
      <c r="AF394" s="1"/>
    </row>
    <row r="395" spans="1:32" s="22" customFormat="1" ht="52.5" hidden="1" customHeight="1" x14ac:dyDescent="0.2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17" t="s">
        <v>146</v>
      </c>
      <c r="S395" s="15" t="s">
        <v>3</v>
      </c>
      <c r="T395" s="18">
        <v>50</v>
      </c>
      <c r="U395" s="18">
        <v>50</v>
      </c>
      <c r="V395" s="18">
        <v>50</v>
      </c>
      <c r="W395" s="99">
        <v>50</v>
      </c>
      <c r="X395" s="18">
        <v>50</v>
      </c>
      <c r="Y395" s="18">
        <v>50</v>
      </c>
      <c r="Z395" s="6">
        <f t="shared" si="27"/>
        <v>300</v>
      </c>
      <c r="AA395" s="19">
        <v>2020</v>
      </c>
      <c r="AB395" s="41"/>
      <c r="AC395" s="41"/>
      <c r="AD395" s="41"/>
      <c r="AE395" s="1"/>
      <c r="AF395" s="1"/>
    </row>
    <row r="396" spans="1:32" s="22" customFormat="1" ht="39.6" hidden="1" customHeight="1" x14ac:dyDescent="0.25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17" t="s">
        <v>147</v>
      </c>
      <c r="S396" s="15" t="s">
        <v>4</v>
      </c>
      <c r="T396" s="18">
        <v>100</v>
      </c>
      <c r="U396" s="18">
        <v>100</v>
      </c>
      <c r="V396" s="18">
        <v>100</v>
      </c>
      <c r="W396" s="99">
        <v>100</v>
      </c>
      <c r="X396" s="18">
        <v>100</v>
      </c>
      <c r="Y396" s="18">
        <v>100</v>
      </c>
      <c r="Z396" s="6">
        <f t="shared" si="27"/>
        <v>600</v>
      </c>
      <c r="AA396" s="15">
        <v>2020</v>
      </c>
      <c r="AB396" s="41"/>
      <c r="AC396" s="41"/>
      <c r="AD396" s="41"/>
      <c r="AE396" s="1"/>
      <c r="AF396" s="1"/>
    </row>
    <row r="397" spans="1:32" s="22" customFormat="1" ht="45" hidden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9" t="s">
        <v>148</v>
      </c>
      <c r="S397" s="13" t="s">
        <v>13</v>
      </c>
      <c r="T397" s="11" t="s">
        <v>14</v>
      </c>
      <c r="U397" s="11" t="s">
        <v>14</v>
      </c>
      <c r="V397" s="11" t="s">
        <v>14</v>
      </c>
      <c r="W397" s="103" t="s">
        <v>14</v>
      </c>
      <c r="X397" s="11" t="s">
        <v>14</v>
      </c>
      <c r="Y397" s="11" t="s">
        <v>14</v>
      </c>
      <c r="Z397" s="11" t="s">
        <v>14</v>
      </c>
      <c r="AA397" s="33">
        <v>2020</v>
      </c>
      <c r="AB397" s="41"/>
      <c r="AC397" s="41"/>
      <c r="AD397" s="41"/>
      <c r="AE397" s="1"/>
      <c r="AF397" s="1"/>
    </row>
    <row r="398" spans="1:32" s="22" customFormat="1" ht="30" hidden="1" x14ac:dyDescent="0.2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17" t="s">
        <v>149</v>
      </c>
      <c r="S398" s="15" t="s">
        <v>7</v>
      </c>
      <c r="T398" s="18">
        <v>12</v>
      </c>
      <c r="U398" s="18">
        <v>12</v>
      </c>
      <c r="V398" s="18">
        <v>12</v>
      </c>
      <c r="W398" s="99">
        <v>12</v>
      </c>
      <c r="X398" s="18">
        <v>12</v>
      </c>
      <c r="Y398" s="18">
        <v>12</v>
      </c>
      <c r="Z398" s="6">
        <f t="shared" si="27"/>
        <v>72</v>
      </c>
      <c r="AA398" s="15">
        <v>2020</v>
      </c>
      <c r="AB398" s="41"/>
      <c r="AC398" s="41"/>
      <c r="AD398" s="41"/>
      <c r="AE398" s="1"/>
      <c r="AF398" s="1"/>
    </row>
    <row r="399" spans="1:32" s="22" customFormat="1" ht="30" hidden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9" t="s">
        <v>150</v>
      </c>
      <c r="S399" s="13" t="s">
        <v>13</v>
      </c>
      <c r="T399" s="11" t="s">
        <v>14</v>
      </c>
      <c r="U399" s="11" t="s">
        <v>14</v>
      </c>
      <c r="V399" s="11" t="s">
        <v>14</v>
      </c>
      <c r="W399" s="103" t="s">
        <v>14</v>
      </c>
      <c r="X399" s="11" t="s">
        <v>14</v>
      </c>
      <c r="Y399" s="11" t="s">
        <v>14</v>
      </c>
      <c r="Z399" s="28" t="s">
        <v>14</v>
      </c>
      <c r="AA399" s="33">
        <v>2020</v>
      </c>
      <c r="AB399" s="41"/>
      <c r="AC399" s="41"/>
      <c r="AD399" s="41"/>
      <c r="AE399" s="1"/>
      <c r="AF399" s="1"/>
    </row>
    <row r="400" spans="1:32" s="22" customFormat="1" ht="30" hidden="1" x14ac:dyDescent="0.25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17" t="s">
        <v>151</v>
      </c>
      <c r="S400" s="15" t="s">
        <v>7</v>
      </c>
      <c r="T400" s="18">
        <v>4</v>
      </c>
      <c r="U400" s="18">
        <v>4</v>
      </c>
      <c r="V400" s="18">
        <v>4</v>
      </c>
      <c r="W400" s="99">
        <v>4</v>
      </c>
      <c r="X400" s="18">
        <v>4</v>
      </c>
      <c r="Y400" s="18">
        <v>4</v>
      </c>
      <c r="Z400" s="6">
        <f t="shared" si="27"/>
        <v>24</v>
      </c>
      <c r="AA400" s="15">
        <v>2020</v>
      </c>
      <c r="AB400" s="41"/>
      <c r="AC400" s="41"/>
      <c r="AD400" s="41"/>
      <c r="AE400" s="1"/>
      <c r="AF400" s="1"/>
    </row>
    <row r="401" spans="1:16384" s="22" customFormat="1" ht="45" hidden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9" t="s">
        <v>152</v>
      </c>
      <c r="S401" s="13" t="s">
        <v>13</v>
      </c>
      <c r="T401" s="11" t="s">
        <v>14</v>
      </c>
      <c r="U401" s="11" t="s">
        <v>14</v>
      </c>
      <c r="V401" s="11" t="s">
        <v>14</v>
      </c>
      <c r="W401" s="103" t="s">
        <v>14</v>
      </c>
      <c r="X401" s="11" t="s">
        <v>14</v>
      </c>
      <c r="Y401" s="11" t="s">
        <v>14</v>
      </c>
      <c r="Z401" s="28" t="s">
        <v>14</v>
      </c>
      <c r="AA401" s="33">
        <v>2020</v>
      </c>
      <c r="AB401" s="41"/>
      <c r="AC401" s="41"/>
      <c r="AD401" s="41"/>
      <c r="AE401" s="1"/>
      <c r="AF401" s="1"/>
    </row>
    <row r="402" spans="1:16384" s="22" customFormat="1" ht="30" hidden="1" x14ac:dyDescent="0.25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17" t="s">
        <v>153</v>
      </c>
      <c r="S402" s="15" t="s">
        <v>7</v>
      </c>
      <c r="T402" s="18">
        <v>5</v>
      </c>
      <c r="U402" s="18">
        <v>5</v>
      </c>
      <c r="V402" s="18">
        <v>5</v>
      </c>
      <c r="W402" s="99">
        <v>5</v>
      </c>
      <c r="X402" s="18">
        <v>5</v>
      </c>
      <c r="Y402" s="18">
        <v>5</v>
      </c>
      <c r="Z402" s="6">
        <f t="shared" si="27"/>
        <v>30</v>
      </c>
      <c r="AA402" s="15">
        <v>2020</v>
      </c>
      <c r="AB402" s="41"/>
      <c r="AC402" s="41"/>
      <c r="AD402" s="41"/>
      <c r="AE402" s="1"/>
      <c r="AF402" s="1"/>
    </row>
    <row r="403" spans="1:16384" s="22" customFormat="1" ht="45" hidden="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9" t="s">
        <v>154</v>
      </c>
      <c r="S403" s="13" t="s">
        <v>13</v>
      </c>
      <c r="T403" s="11" t="s">
        <v>14</v>
      </c>
      <c r="U403" s="11" t="s">
        <v>14</v>
      </c>
      <c r="V403" s="11" t="s">
        <v>14</v>
      </c>
      <c r="W403" s="103" t="s">
        <v>14</v>
      </c>
      <c r="X403" s="11" t="s">
        <v>14</v>
      </c>
      <c r="Y403" s="11" t="s">
        <v>14</v>
      </c>
      <c r="Z403" s="11" t="s">
        <v>14</v>
      </c>
      <c r="AA403" s="33">
        <v>2020</v>
      </c>
      <c r="AB403" s="41"/>
      <c r="AC403" s="41"/>
      <c r="AD403" s="41"/>
      <c r="AE403" s="1"/>
      <c r="AF403" s="1"/>
    </row>
    <row r="404" spans="1:16384" s="22" customFormat="1" ht="30" hidden="1" x14ac:dyDescent="0.25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17" t="s">
        <v>153</v>
      </c>
      <c r="S404" s="15" t="s">
        <v>7</v>
      </c>
      <c r="T404" s="18">
        <v>4</v>
      </c>
      <c r="U404" s="18">
        <v>4</v>
      </c>
      <c r="V404" s="18">
        <v>4</v>
      </c>
      <c r="W404" s="99">
        <v>4</v>
      </c>
      <c r="X404" s="18">
        <v>4</v>
      </c>
      <c r="Y404" s="18">
        <v>4</v>
      </c>
      <c r="Z404" s="6">
        <f t="shared" si="27"/>
        <v>24</v>
      </c>
      <c r="AA404" s="15">
        <v>2020</v>
      </c>
      <c r="AB404" s="41"/>
      <c r="AC404" s="41"/>
      <c r="AD404" s="41"/>
      <c r="AE404" s="1"/>
      <c r="AF404" s="1"/>
    </row>
    <row r="405" spans="1:16384" s="22" customFormat="1" ht="19.149999999999999" customHeight="1" x14ac:dyDescent="0.25">
      <c r="A405" s="112" t="s">
        <v>47</v>
      </c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2"/>
      <c r="R405" s="112"/>
      <c r="S405" s="112"/>
      <c r="T405" s="112"/>
      <c r="U405" s="112"/>
      <c r="V405" s="112"/>
      <c r="W405" s="112"/>
      <c r="X405" s="112"/>
      <c r="Y405" s="112"/>
      <c r="Z405" s="112"/>
      <c r="AA405" s="112"/>
      <c r="AB405" s="41"/>
      <c r="AC405" s="41"/>
      <c r="AD405" s="41"/>
      <c r="AE405" s="1"/>
      <c r="AF405" s="1"/>
    </row>
    <row r="406" spans="1:16384" s="22" customFormat="1" ht="19.149999999999999" customHeight="1" x14ac:dyDescent="0.25">
      <c r="A406" s="105"/>
      <c r="B406" s="105"/>
      <c r="C406" s="105"/>
      <c r="D406" s="105"/>
      <c r="E406" s="105"/>
      <c r="F406" s="105"/>
      <c r="G406" s="105"/>
      <c r="H406" s="105"/>
      <c r="I406" s="105"/>
      <c r="J406" s="105"/>
      <c r="K406" s="105"/>
      <c r="L406" s="105"/>
      <c r="M406" s="105"/>
      <c r="N406" s="105"/>
      <c r="O406" s="105"/>
      <c r="P406" s="105"/>
      <c r="Q406" s="105"/>
      <c r="R406" s="105"/>
      <c r="S406" s="105"/>
      <c r="T406" s="105"/>
      <c r="U406" s="105"/>
      <c r="V406" s="105"/>
      <c r="W406" s="105"/>
      <c r="X406" s="105"/>
      <c r="Y406" s="105"/>
      <c r="Z406" s="105"/>
      <c r="AA406" s="105" t="s">
        <v>266</v>
      </c>
      <c r="AB406" s="105" t="s">
        <v>266</v>
      </c>
      <c r="AC406" s="105" t="s">
        <v>266</v>
      </c>
      <c r="AD406" s="105" t="s">
        <v>266</v>
      </c>
      <c r="AE406" s="105" t="s">
        <v>266</v>
      </c>
      <c r="AF406" s="105" t="s">
        <v>266</v>
      </c>
      <c r="AG406" s="105" t="s">
        <v>266</v>
      </c>
      <c r="AH406" s="105" t="s">
        <v>266</v>
      </c>
      <c r="AI406" s="105" t="s">
        <v>266</v>
      </c>
      <c r="AJ406" s="105" t="s">
        <v>266</v>
      </c>
      <c r="AK406" s="105" t="s">
        <v>266</v>
      </c>
      <c r="AL406" s="105" t="s">
        <v>266</v>
      </c>
      <c r="AM406" s="105" t="s">
        <v>266</v>
      </c>
      <c r="AN406" s="105" t="s">
        <v>266</v>
      </c>
      <c r="AO406" s="105" t="s">
        <v>266</v>
      </c>
      <c r="AP406" s="105" t="s">
        <v>266</v>
      </c>
      <c r="AQ406" s="105" t="s">
        <v>266</v>
      </c>
      <c r="AR406" s="105" t="s">
        <v>266</v>
      </c>
      <c r="AS406" s="105" t="s">
        <v>266</v>
      </c>
      <c r="AT406" s="105" t="s">
        <v>266</v>
      </c>
      <c r="AU406" s="105" t="s">
        <v>266</v>
      </c>
      <c r="AV406" s="105" t="s">
        <v>266</v>
      </c>
      <c r="AW406" s="105" t="s">
        <v>266</v>
      </c>
      <c r="AX406" s="105" t="s">
        <v>266</v>
      </c>
      <c r="AY406" s="105" t="s">
        <v>266</v>
      </c>
      <c r="AZ406" s="105" t="s">
        <v>266</v>
      </c>
      <c r="BA406" s="105" t="s">
        <v>266</v>
      </c>
      <c r="BB406" s="105" t="s">
        <v>266</v>
      </c>
      <c r="BC406" s="105" t="s">
        <v>266</v>
      </c>
      <c r="BD406" s="105" t="s">
        <v>266</v>
      </c>
      <c r="BE406" s="105" t="s">
        <v>266</v>
      </c>
      <c r="BF406" s="105" t="s">
        <v>266</v>
      </c>
      <c r="BG406" s="105" t="s">
        <v>266</v>
      </c>
      <c r="BH406" s="105" t="s">
        <v>266</v>
      </c>
      <c r="BI406" s="105" t="s">
        <v>266</v>
      </c>
      <c r="BJ406" s="105" t="s">
        <v>266</v>
      </c>
      <c r="BK406" s="105" t="s">
        <v>266</v>
      </c>
      <c r="BL406" s="105" t="s">
        <v>266</v>
      </c>
      <c r="BM406" s="105" t="s">
        <v>266</v>
      </c>
      <c r="BN406" s="105" t="s">
        <v>266</v>
      </c>
      <c r="BO406" s="105" t="s">
        <v>266</v>
      </c>
      <c r="BP406" s="105" t="s">
        <v>266</v>
      </c>
      <c r="BQ406" s="105" t="s">
        <v>266</v>
      </c>
      <c r="BR406" s="105" t="s">
        <v>266</v>
      </c>
      <c r="BS406" s="105" t="s">
        <v>266</v>
      </c>
      <c r="BT406" s="105" t="s">
        <v>266</v>
      </c>
      <c r="BU406" s="105" t="s">
        <v>266</v>
      </c>
      <c r="BV406" s="105" t="s">
        <v>266</v>
      </c>
      <c r="BW406" s="105" t="s">
        <v>266</v>
      </c>
      <c r="BX406" s="105" t="s">
        <v>266</v>
      </c>
      <c r="BY406" s="105" t="s">
        <v>266</v>
      </c>
      <c r="BZ406" s="105" t="s">
        <v>266</v>
      </c>
      <c r="CA406" s="105" t="s">
        <v>266</v>
      </c>
      <c r="CB406" s="105" t="s">
        <v>266</v>
      </c>
      <c r="CC406" s="105" t="s">
        <v>266</v>
      </c>
      <c r="CD406" s="105" t="s">
        <v>266</v>
      </c>
      <c r="CE406" s="105" t="s">
        <v>266</v>
      </c>
      <c r="CF406" s="105" t="s">
        <v>266</v>
      </c>
      <c r="CG406" s="105" t="s">
        <v>266</v>
      </c>
      <c r="CH406" s="105" t="s">
        <v>266</v>
      </c>
      <c r="CI406" s="105" t="s">
        <v>266</v>
      </c>
      <c r="CJ406" s="105" t="s">
        <v>266</v>
      </c>
      <c r="CK406" s="105" t="s">
        <v>266</v>
      </c>
      <c r="CL406" s="105" t="s">
        <v>266</v>
      </c>
      <c r="CM406" s="105" t="s">
        <v>266</v>
      </c>
      <c r="CN406" s="105" t="s">
        <v>266</v>
      </c>
      <c r="CO406" s="105" t="s">
        <v>266</v>
      </c>
      <c r="CP406" s="105" t="s">
        <v>266</v>
      </c>
      <c r="CQ406" s="105" t="s">
        <v>266</v>
      </c>
      <c r="CR406" s="105" t="s">
        <v>266</v>
      </c>
      <c r="CS406" s="105" t="s">
        <v>266</v>
      </c>
      <c r="CT406" s="105" t="s">
        <v>266</v>
      </c>
      <c r="CU406" s="105" t="s">
        <v>266</v>
      </c>
      <c r="CV406" s="105" t="s">
        <v>266</v>
      </c>
      <c r="CW406" s="105" t="s">
        <v>266</v>
      </c>
      <c r="CX406" s="105" t="s">
        <v>266</v>
      </c>
      <c r="CY406" s="105" t="s">
        <v>266</v>
      </c>
      <c r="CZ406" s="105" t="s">
        <v>266</v>
      </c>
      <c r="DA406" s="105" t="s">
        <v>266</v>
      </c>
      <c r="DB406" s="105" t="s">
        <v>266</v>
      </c>
      <c r="DC406" s="105" t="s">
        <v>266</v>
      </c>
      <c r="DD406" s="105" t="s">
        <v>266</v>
      </c>
      <c r="DE406" s="105" t="s">
        <v>266</v>
      </c>
      <c r="DF406" s="105" t="s">
        <v>266</v>
      </c>
      <c r="DG406" s="105" t="s">
        <v>266</v>
      </c>
      <c r="DH406" s="105" t="s">
        <v>266</v>
      </c>
      <c r="DI406" s="105" t="s">
        <v>266</v>
      </c>
      <c r="DJ406" s="105" t="s">
        <v>266</v>
      </c>
      <c r="DK406" s="105" t="s">
        <v>266</v>
      </c>
      <c r="DL406" s="105" t="s">
        <v>266</v>
      </c>
      <c r="DM406" s="105" t="s">
        <v>266</v>
      </c>
      <c r="DN406" s="105" t="s">
        <v>266</v>
      </c>
      <c r="DO406" s="105" t="s">
        <v>266</v>
      </c>
      <c r="DP406" s="105" t="s">
        <v>266</v>
      </c>
      <c r="DQ406" s="105" t="s">
        <v>266</v>
      </c>
      <c r="DR406" s="105" t="s">
        <v>266</v>
      </c>
      <c r="DS406" s="105" t="s">
        <v>266</v>
      </c>
      <c r="DT406" s="105" t="s">
        <v>266</v>
      </c>
      <c r="DU406" s="105" t="s">
        <v>266</v>
      </c>
      <c r="DV406" s="105" t="s">
        <v>266</v>
      </c>
      <c r="DW406" s="105" t="s">
        <v>266</v>
      </c>
      <c r="DX406" s="105" t="s">
        <v>266</v>
      </c>
      <c r="DY406" s="105" t="s">
        <v>266</v>
      </c>
      <c r="DZ406" s="105" t="s">
        <v>266</v>
      </c>
      <c r="EA406" s="105" t="s">
        <v>266</v>
      </c>
      <c r="EB406" s="105" t="s">
        <v>266</v>
      </c>
      <c r="EC406" s="105" t="s">
        <v>266</v>
      </c>
      <c r="ED406" s="105" t="s">
        <v>266</v>
      </c>
      <c r="EE406" s="105" t="s">
        <v>266</v>
      </c>
      <c r="EF406" s="105" t="s">
        <v>266</v>
      </c>
      <c r="EG406" s="105" t="s">
        <v>266</v>
      </c>
      <c r="EH406" s="105" t="s">
        <v>266</v>
      </c>
      <c r="EI406" s="105" t="s">
        <v>266</v>
      </c>
      <c r="EJ406" s="105" t="s">
        <v>266</v>
      </c>
      <c r="EK406" s="105" t="s">
        <v>266</v>
      </c>
      <c r="EL406" s="105" t="s">
        <v>266</v>
      </c>
      <c r="EM406" s="105" t="s">
        <v>266</v>
      </c>
      <c r="EN406" s="105" t="s">
        <v>266</v>
      </c>
      <c r="EO406" s="105" t="s">
        <v>266</v>
      </c>
      <c r="EP406" s="105" t="s">
        <v>266</v>
      </c>
      <c r="EQ406" s="105" t="s">
        <v>266</v>
      </c>
      <c r="ER406" s="105" t="s">
        <v>266</v>
      </c>
      <c r="ES406" s="105" t="s">
        <v>266</v>
      </c>
      <c r="ET406" s="105" t="s">
        <v>266</v>
      </c>
      <c r="EU406" s="105" t="s">
        <v>266</v>
      </c>
      <c r="EV406" s="105" t="s">
        <v>266</v>
      </c>
      <c r="EW406" s="105" t="s">
        <v>266</v>
      </c>
      <c r="EX406" s="105" t="s">
        <v>266</v>
      </c>
      <c r="EY406" s="105" t="s">
        <v>266</v>
      </c>
      <c r="EZ406" s="105" t="s">
        <v>266</v>
      </c>
      <c r="FA406" s="105" t="s">
        <v>266</v>
      </c>
      <c r="FB406" s="105" t="s">
        <v>266</v>
      </c>
      <c r="FC406" s="105" t="s">
        <v>266</v>
      </c>
      <c r="FD406" s="105" t="s">
        <v>266</v>
      </c>
      <c r="FE406" s="105" t="s">
        <v>266</v>
      </c>
      <c r="FF406" s="105" t="s">
        <v>266</v>
      </c>
      <c r="FG406" s="105" t="s">
        <v>266</v>
      </c>
      <c r="FH406" s="105" t="s">
        <v>266</v>
      </c>
      <c r="FI406" s="105" t="s">
        <v>266</v>
      </c>
      <c r="FJ406" s="105" t="s">
        <v>266</v>
      </c>
      <c r="FK406" s="105" t="s">
        <v>266</v>
      </c>
      <c r="FL406" s="105" t="s">
        <v>266</v>
      </c>
      <c r="FM406" s="105" t="s">
        <v>266</v>
      </c>
      <c r="FN406" s="105" t="s">
        <v>266</v>
      </c>
      <c r="FO406" s="105" t="s">
        <v>266</v>
      </c>
      <c r="FP406" s="105" t="s">
        <v>266</v>
      </c>
      <c r="FQ406" s="105" t="s">
        <v>266</v>
      </c>
      <c r="FR406" s="105" t="s">
        <v>266</v>
      </c>
      <c r="FS406" s="105" t="s">
        <v>266</v>
      </c>
      <c r="FT406" s="105" t="s">
        <v>266</v>
      </c>
      <c r="FU406" s="105" t="s">
        <v>266</v>
      </c>
      <c r="FV406" s="105" t="s">
        <v>266</v>
      </c>
      <c r="FW406" s="105" t="s">
        <v>266</v>
      </c>
      <c r="FX406" s="105" t="s">
        <v>266</v>
      </c>
      <c r="FY406" s="105" t="s">
        <v>266</v>
      </c>
      <c r="FZ406" s="105" t="s">
        <v>266</v>
      </c>
      <c r="GA406" s="105" t="s">
        <v>266</v>
      </c>
      <c r="GB406" s="105" t="s">
        <v>266</v>
      </c>
      <c r="GC406" s="105" t="s">
        <v>266</v>
      </c>
      <c r="GD406" s="105" t="s">
        <v>266</v>
      </c>
      <c r="GE406" s="105" t="s">
        <v>266</v>
      </c>
      <c r="GF406" s="105" t="s">
        <v>266</v>
      </c>
      <c r="GG406" s="105" t="s">
        <v>266</v>
      </c>
      <c r="GH406" s="105" t="s">
        <v>266</v>
      </c>
      <c r="GI406" s="105" t="s">
        <v>266</v>
      </c>
      <c r="GJ406" s="105" t="s">
        <v>266</v>
      </c>
      <c r="GK406" s="105" t="s">
        <v>266</v>
      </c>
      <c r="GL406" s="105" t="s">
        <v>266</v>
      </c>
      <c r="GM406" s="105" t="s">
        <v>266</v>
      </c>
      <c r="GN406" s="105" t="s">
        <v>266</v>
      </c>
      <c r="GO406" s="105" t="s">
        <v>266</v>
      </c>
      <c r="GP406" s="105" t="s">
        <v>266</v>
      </c>
      <c r="GQ406" s="105" t="s">
        <v>266</v>
      </c>
      <c r="GR406" s="105" t="s">
        <v>266</v>
      </c>
      <c r="GS406" s="105" t="s">
        <v>266</v>
      </c>
      <c r="GT406" s="105" t="s">
        <v>266</v>
      </c>
      <c r="GU406" s="105" t="s">
        <v>266</v>
      </c>
      <c r="GV406" s="105" t="s">
        <v>266</v>
      </c>
      <c r="GW406" s="105" t="s">
        <v>266</v>
      </c>
      <c r="GX406" s="105" t="s">
        <v>266</v>
      </c>
      <c r="GY406" s="105" t="s">
        <v>266</v>
      </c>
      <c r="GZ406" s="105" t="s">
        <v>266</v>
      </c>
      <c r="HA406" s="105" t="s">
        <v>266</v>
      </c>
      <c r="HB406" s="105" t="s">
        <v>266</v>
      </c>
      <c r="HC406" s="105" t="s">
        <v>266</v>
      </c>
      <c r="HD406" s="105" t="s">
        <v>266</v>
      </c>
      <c r="HE406" s="105" t="s">
        <v>266</v>
      </c>
      <c r="HF406" s="105" t="s">
        <v>266</v>
      </c>
      <c r="HG406" s="105" t="s">
        <v>266</v>
      </c>
      <c r="HH406" s="105" t="s">
        <v>266</v>
      </c>
      <c r="HI406" s="105" t="s">
        <v>266</v>
      </c>
      <c r="HJ406" s="105" t="s">
        <v>266</v>
      </c>
      <c r="HK406" s="105" t="s">
        <v>266</v>
      </c>
      <c r="HL406" s="105" t="s">
        <v>266</v>
      </c>
      <c r="HM406" s="105" t="s">
        <v>266</v>
      </c>
      <c r="HN406" s="105" t="s">
        <v>266</v>
      </c>
      <c r="HO406" s="105" t="s">
        <v>266</v>
      </c>
      <c r="HP406" s="105" t="s">
        <v>266</v>
      </c>
      <c r="HQ406" s="105" t="s">
        <v>266</v>
      </c>
      <c r="HR406" s="105" t="s">
        <v>266</v>
      </c>
      <c r="HS406" s="105" t="s">
        <v>266</v>
      </c>
      <c r="HT406" s="105" t="s">
        <v>266</v>
      </c>
      <c r="HU406" s="105" t="s">
        <v>266</v>
      </c>
      <c r="HV406" s="105" t="s">
        <v>266</v>
      </c>
      <c r="HW406" s="105" t="s">
        <v>266</v>
      </c>
      <c r="HX406" s="105" t="s">
        <v>266</v>
      </c>
      <c r="HY406" s="105" t="s">
        <v>266</v>
      </c>
      <c r="HZ406" s="105" t="s">
        <v>266</v>
      </c>
      <c r="IA406" s="105" t="s">
        <v>266</v>
      </c>
      <c r="IB406" s="105" t="s">
        <v>266</v>
      </c>
      <c r="IC406" s="105" t="s">
        <v>266</v>
      </c>
      <c r="ID406" s="105" t="s">
        <v>266</v>
      </c>
      <c r="IE406" s="105" t="s">
        <v>266</v>
      </c>
      <c r="IF406" s="105" t="s">
        <v>266</v>
      </c>
      <c r="IG406" s="105" t="s">
        <v>266</v>
      </c>
      <c r="IH406" s="105" t="s">
        <v>266</v>
      </c>
      <c r="II406" s="105" t="s">
        <v>266</v>
      </c>
      <c r="IJ406" s="105" t="s">
        <v>266</v>
      </c>
      <c r="IK406" s="105" t="s">
        <v>266</v>
      </c>
      <c r="IL406" s="105" t="s">
        <v>266</v>
      </c>
      <c r="IM406" s="105" t="s">
        <v>266</v>
      </c>
      <c r="IN406" s="105" t="s">
        <v>266</v>
      </c>
      <c r="IO406" s="105" t="s">
        <v>266</v>
      </c>
      <c r="IP406" s="105" t="s">
        <v>266</v>
      </c>
      <c r="IQ406" s="105" t="s">
        <v>266</v>
      </c>
      <c r="IR406" s="105" t="s">
        <v>266</v>
      </c>
      <c r="IS406" s="105" t="s">
        <v>266</v>
      </c>
      <c r="IT406" s="105" t="s">
        <v>266</v>
      </c>
      <c r="IU406" s="105" t="s">
        <v>266</v>
      </c>
      <c r="IV406" s="105" t="s">
        <v>266</v>
      </c>
      <c r="IW406" s="105" t="s">
        <v>266</v>
      </c>
      <c r="IX406" s="105" t="s">
        <v>266</v>
      </c>
      <c r="IY406" s="105" t="s">
        <v>266</v>
      </c>
      <c r="IZ406" s="105" t="s">
        <v>266</v>
      </c>
      <c r="JA406" s="105" t="s">
        <v>266</v>
      </c>
      <c r="JB406" s="105" t="s">
        <v>266</v>
      </c>
      <c r="JC406" s="105" t="s">
        <v>266</v>
      </c>
      <c r="JD406" s="105" t="s">
        <v>266</v>
      </c>
      <c r="JE406" s="105" t="s">
        <v>266</v>
      </c>
      <c r="JF406" s="105" t="s">
        <v>266</v>
      </c>
      <c r="JG406" s="105" t="s">
        <v>266</v>
      </c>
      <c r="JH406" s="105" t="s">
        <v>266</v>
      </c>
      <c r="JI406" s="105" t="s">
        <v>266</v>
      </c>
      <c r="JJ406" s="105" t="s">
        <v>266</v>
      </c>
      <c r="JK406" s="105" t="s">
        <v>266</v>
      </c>
      <c r="JL406" s="105" t="s">
        <v>266</v>
      </c>
      <c r="JM406" s="105" t="s">
        <v>266</v>
      </c>
      <c r="JN406" s="105" t="s">
        <v>266</v>
      </c>
      <c r="JO406" s="105" t="s">
        <v>266</v>
      </c>
      <c r="JP406" s="105" t="s">
        <v>266</v>
      </c>
      <c r="JQ406" s="105" t="s">
        <v>266</v>
      </c>
      <c r="JR406" s="105" t="s">
        <v>266</v>
      </c>
      <c r="JS406" s="105" t="s">
        <v>266</v>
      </c>
      <c r="JT406" s="105" t="s">
        <v>266</v>
      </c>
      <c r="JU406" s="105" t="s">
        <v>266</v>
      </c>
      <c r="JV406" s="105" t="s">
        <v>266</v>
      </c>
      <c r="JW406" s="105" t="s">
        <v>266</v>
      </c>
      <c r="JX406" s="105" t="s">
        <v>266</v>
      </c>
      <c r="JY406" s="105" t="s">
        <v>266</v>
      </c>
      <c r="JZ406" s="105" t="s">
        <v>266</v>
      </c>
      <c r="KA406" s="105" t="s">
        <v>266</v>
      </c>
      <c r="KB406" s="105" t="s">
        <v>266</v>
      </c>
      <c r="KC406" s="105" t="s">
        <v>266</v>
      </c>
      <c r="KD406" s="105" t="s">
        <v>266</v>
      </c>
      <c r="KE406" s="105" t="s">
        <v>266</v>
      </c>
      <c r="KF406" s="105" t="s">
        <v>266</v>
      </c>
      <c r="KG406" s="105" t="s">
        <v>266</v>
      </c>
      <c r="KH406" s="105" t="s">
        <v>266</v>
      </c>
      <c r="KI406" s="105" t="s">
        <v>266</v>
      </c>
      <c r="KJ406" s="105" t="s">
        <v>266</v>
      </c>
      <c r="KK406" s="105" t="s">
        <v>266</v>
      </c>
      <c r="KL406" s="105" t="s">
        <v>266</v>
      </c>
      <c r="KM406" s="105" t="s">
        <v>266</v>
      </c>
      <c r="KN406" s="105" t="s">
        <v>266</v>
      </c>
      <c r="KO406" s="105" t="s">
        <v>266</v>
      </c>
      <c r="KP406" s="105" t="s">
        <v>266</v>
      </c>
      <c r="KQ406" s="105" t="s">
        <v>266</v>
      </c>
      <c r="KR406" s="105" t="s">
        <v>266</v>
      </c>
      <c r="KS406" s="105" t="s">
        <v>266</v>
      </c>
      <c r="KT406" s="105" t="s">
        <v>266</v>
      </c>
      <c r="KU406" s="105" t="s">
        <v>266</v>
      </c>
      <c r="KV406" s="105" t="s">
        <v>266</v>
      </c>
      <c r="KW406" s="105" t="s">
        <v>266</v>
      </c>
      <c r="KX406" s="105" t="s">
        <v>266</v>
      </c>
      <c r="KY406" s="105" t="s">
        <v>266</v>
      </c>
      <c r="KZ406" s="105" t="s">
        <v>266</v>
      </c>
      <c r="LA406" s="105" t="s">
        <v>266</v>
      </c>
      <c r="LB406" s="105" t="s">
        <v>266</v>
      </c>
      <c r="LC406" s="105" t="s">
        <v>266</v>
      </c>
      <c r="LD406" s="105" t="s">
        <v>266</v>
      </c>
      <c r="LE406" s="105" t="s">
        <v>266</v>
      </c>
      <c r="LF406" s="105" t="s">
        <v>266</v>
      </c>
      <c r="LG406" s="105" t="s">
        <v>266</v>
      </c>
      <c r="LH406" s="105" t="s">
        <v>266</v>
      </c>
      <c r="LI406" s="105" t="s">
        <v>266</v>
      </c>
      <c r="LJ406" s="105" t="s">
        <v>266</v>
      </c>
      <c r="LK406" s="105" t="s">
        <v>266</v>
      </c>
      <c r="LL406" s="105" t="s">
        <v>266</v>
      </c>
      <c r="LM406" s="105" t="s">
        <v>266</v>
      </c>
      <c r="LN406" s="105" t="s">
        <v>266</v>
      </c>
      <c r="LO406" s="105" t="s">
        <v>266</v>
      </c>
      <c r="LP406" s="105" t="s">
        <v>266</v>
      </c>
      <c r="LQ406" s="105" t="s">
        <v>266</v>
      </c>
      <c r="LR406" s="105" t="s">
        <v>266</v>
      </c>
      <c r="LS406" s="105" t="s">
        <v>266</v>
      </c>
      <c r="LT406" s="105" t="s">
        <v>266</v>
      </c>
      <c r="LU406" s="105" t="s">
        <v>266</v>
      </c>
      <c r="LV406" s="105" t="s">
        <v>266</v>
      </c>
      <c r="LW406" s="105" t="s">
        <v>266</v>
      </c>
      <c r="LX406" s="105" t="s">
        <v>266</v>
      </c>
      <c r="LY406" s="105" t="s">
        <v>266</v>
      </c>
      <c r="LZ406" s="105" t="s">
        <v>266</v>
      </c>
      <c r="MA406" s="105" t="s">
        <v>266</v>
      </c>
      <c r="MB406" s="105" t="s">
        <v>266</v>
      </c>
      <c r="MC406" s="105" t="s">
        <v>266</v>
      </c>
      <c r="MD406" s="105" t="s">
        <v>266</v>
      </c>
      <c r="ME406" s="105" t="s">
        <v>266</v>
      </c>
      <c r="MF406" s="105" t="s">
        <v>266</v>
      </c>
      <c r="MG406" s="105" t="s">
        <v>266</v>
      </c>
      <c r="MH406" s="105" t="s">
        <v>266</v>
      </c>
      <c r="MI406" s="105" t="s">
        <v>266</v>
      </c>
      <c r="MJ406" s="105" t="s">
        <v>266</v>
      </c>
      <c r="MK406" s="105" t="s">
        <v>266</v>
      </c>
      <c r="ML406" s="105" t="s">
        <v>266</v>
      </c>
      <c r="MM406" s="105" t="s">
        <v>266</v>
      </c>
      <c r="MN406" s="105" t="s">
        <v>266</v>
      </c>
      <c r="MO406" s="105" t="s">
        <v>266</v>
      </c>
      <c r="MP406" s="105" t="s">
        <v>266</v>
      </c>
      <c r="MQ406" s="105" t="s">
        <v>266</v>
      </c>
      <c r="MR406" s="105" t="s">
        <v>266</v>
      </c>
      <c r="MS406" s="105" t="s">
        <v>266</v>
      </c>
      <c r="MT406" s="105" t="s">
        <v>266</v>
      </c>
      <c r="MU406" s="105" t="s">
        <v>266</v>
      </c>
      <c r="MV406" s="105" t="s">
        <v>266</v>
      </c>
      <c r="MW406" s="105" t="s">
        <v>266</v>
      </c>
      <c r="MX406" s="105" t="s">
        <v>266</v>
      </c>
      <c r="MY406" s="105" t="s">
        <v>266</v>
      </c>
      <c r="MZ406" s="105" t="s">
        <v>266</v>
      </c>
      <c r="NA406" s="105" t="s">
        <v>266</v>
      </c>
      <c r="NB406" s="105" t="s">
        <v>266</v>
      </c>
      <c r="NC406" s="105" t="s">
        <v>266</v>
      </c>
      <c r="ND406" s="105" t="s">
        <v>266</v>
      </c>
      <c r="NE406" s="105" t="s">
        <v>266</v>
      </c>
      <c r="NF406" s="105" t="s">
        <v>266</v>
      </c>
      <c r="NG406" s="105" t="s">
        <v>266</v>
      </c>
      <c r="NH406" s="105" t="s">
        <v>266</v>
      </c>
      <c r="NI406" s="105" t="s">
        <v>266</v>
      </c>
      <c r="NJ406" s="105" t="s">
        <v>266</v>
      </c>
      <c r="NK406" s="105" t="s">
        <v>266</v>
      </c>
      <c r="NL406" s="105" t="s">
        <v>266</v>
      </c>
      <c r="NM406" s="105" t="s">
        <v>266</v>
      </c>
      <c r="NN406" s="105" t="s">
        <v>266</v>
      </c>
      <c r="NO406" s="105" t="s">
        <v>266</v>
      </c>
      <c r="NP406" s="105" t="s">
        <v>266</v>
      </c>
      <c r="NQ406" s="105" t="s">
        <v>266</v>
      </c>
      <c r="NR406" s="105" t="s">
        <v>266</v>
      </c>
      <c r="NS406" s="105" t="s">
        <v>266</v>
      </c>
      <c r="NT406" s="105" t="s">
        <v>266</v>
      </c>
      <c r="NU406" s="105" t="s">
        <v>266</v>
      </c>
      <c r="NV406" s="105" t="s">
        <v>266</v>
      </c>
      <c r="NW406" s="105" t="s">
        <v>266</v>
      </c>
      <c r="NX406" s="105" t="s">
        <v>266</v>
      </c>
      <c r="NY406" s="105" t="s">
        <v>266</v>
      </c>
      <c r="NZ406" s="105" t="s">
        <v>266</v>
      </c>
      <c r="OA406" s="105" t="s">
        <v>266</v>
      </c>
      <c r="OB406" s="105" t="s">
        <v>266</v>
      </c>
      <c r="OC406" s="105" t="s">
        <v>266</v>
      </c>
      <c r="OD406" s="105" t="s">
        <v>266</v>
      </c>
      <c r="OE406" s="105" t="s">
        <v>266</v>
      </c>
      <c r="OF406" s="105" t="s">
        <v>266</v>
      </c>
      <c r="OG406" s="105" t="s">
        <v>266</v>
      </c>
      <c r="OH406" s="105" t="s">
        <v>266</v>
      </c>
      <c r="OI406" s="105" t="s">
        <v>266</v>
      </c>
      <c r="OJ406" s="105" t="s">
        <v>266</v>
      </c>
      <c r="OK406" s="105" t="s">
        <v>266</v>
      </c>
      <c r="OL406" s="105" t="s">
        <v>266</v>
      </c>
      <c r="OM406" s="105" t="s">
        <v>266</v>
      </c>
      <c r="ON406" s="105" t="s">
        <v>266</v>
      </c>
      <c r="OO406" s="105" t="s">
        <v>266</v>
      </c>
      <c r="OP406" s="105" t="s">
        <v>266</v>
      </c>
      <c r="OQ406" s="105" t="s">
        <v>266</v>
      </c>
      <c r="OR406" s="105" t="s">
        <v>266</v>
      </c>
      <c r="OS406" s="105" t="s">
        <v>266</v>
      </c>
      <c r="OT406" s="105" t="s">
        <v>266</v>
      </c>
      <c r="OU406" s="105" t="s">
        <v>266</v>
      </c>
      <c r="OV406" s="105" t="s">
        <v>266</v>
      </c>
      <c r="OW406" s="105" t="s">
        <v>266</v>
      </c>
      <c r="OX406" s="105" t="s">
        <v>266</v>
      </c>
      <c r="OY406" s="105" t="s">
        <v>266</v>
      </c>
      <c r="OZ406" s="105" t="s">
        <v>266</v>
      </c>
      <c r="PA406" s="105" t="s">
        <v>266</v>
      </c>
      <c r="PB406" s="105" t="s">
        <v>266</v>
      </c>
      <c r="PC406" s="105" t="s">
        <v>266</v>
      </c>
      <c r="PD406" s="105" t="s">
        <v>266</v>
      </c>
      <c r="PE406" s="105" t="s">
        <v>266</v>
      </c>
      <c r="PF406" s="105" t="s">
        <v>266</v>
      </c>
      <c r="PG406" s="105" t="s">
        <v>266</v>
      </c>
      <c r="PH406" s="105" t="s">
        <v>266</v>
      </c>
      <c r="PI406" s="105" t="s">
        <v>266</v>
      </c>
      <c r="PJ406" s="105" t="s">
        <v>266</v>
      </c>
      <c r="PK406" s="105" t="s">
        <v>266</v>
      </c>
      <c r="PL406" s="105" t="s">
        <v>266</v>
      </c>
      <c r="PM406" s="105" t="s">
        <v>266</v>
      </c>
      <c r="PN406" s="105" t="s">
        <v>266</v>
      </c>
      <c r="PO406" s="105" t="s">
        <v>266</v>
      </c>
      <c r="PP406" s="105" t="s">
        <v>266</v>
      </c>
      <c r="PQ406" s="105" t="s">
        <v>266</v>
      </c>
      <c r="PR406" s="105" t="s">
        <v>266</v>
      </c>
      <c r="PS406" s="105" t="s">
        <v>266</v>
      </c>
      <c r="PT406" s="105" t="s">
        <v>266</v>
      </c>
      <c r="PU406" s="105" t="s">
        <v>266</v>
      </c>
      <c r="PV406" s="105" t="s">
        <v>266</v>
      </c>
      <c r="PW406" s="105" t="s">
        <v>266</v>
      </c>
      <c r="PX406" s="105" t="s">
        <v>266</v>
      </c>
      <c r="PY406" s="105" t="s">
        <v>266</v>
      </c>
      <c r="PZ406" s="105" t="s">
        <v>266</v>
      </c>
      <c r="QA406" s="105" t="s">
        <v>266</v>
      </c>
      <c r="QB406" s="105" t="s">
        <v>266</v>
      </c>
      <c r="QC406" s="105" t="s">
        <v>266</v>
      </c>
      <c r="QD406" s="105" t="s">
        <v>266</v>
      </c>
      <c r="QE406" s="105" t="s">
        <v>266</v>
      </c>
      <c r="QF406" s="105" t="s">
        <v>266</v>
      </c>
      <c r="QG406" s="105" t="s">
        <v>266</v>
      </c>
      <c r="QH406" s="105" t="s">
        <v>266</v>
      </c>
      <c r="QI406" s="105" t="s">
        <v>266</v>
      </c>
      <c r="QJ406" s="105" t="s">
        <v>266</v>
      </c>
      <c r="QK406" s="105" t="s">
        <v>266</v>
      </c>
      <c r="QL406" s="105" t="s">
        <v>266</v>
      </c>
      <c r="QM406" s="105" t="s">
        <v>266</v>
      </c>
      <c r="QN406" s="105" t="s">
        <v>266</v>
      </c>
      <c r="QO406" s="105" t="s">
        <v>266</v>
      </c>
      <c r="QP406" s="105" t="s">
        <v>266</v>
      </c>
      <c r="QQ406" s="105" t="s">
        <v>266</v>
      </c>
      <c r="QR406" s="105" t="s">
        <v>266</v>
      </c>
      <c r="QS406" s="105" t="s">
        <v>266</v>
      </c>
      <c r="QT406" s="105" t="s">
        <v>266</v>
      </c>
      <c r="QU406" s="105" t="s">
        <v>266</v>
      </c>
      <c r="QV406" s="105" t="s">
        <v>266</v>
      </c>
      <c r="QW406" s="105" t="s">
        <v>266</v>
      </c>
      <c r="QX406" s="105" t="s">
        <v>266</v>
      </c>
      <c r="QY406" s="105" t="s">
        <v>266</v>
      </c>
      <c r="QZ406" s="105" t="s">
        <v>266</v>
      </c>
      <c r="RA406" s="105" t="s">
        <v>266</v>
      </c>
      <c r="RB406" s="105" t="s">
        <v>266</v>
      </c>
      <c r="RC406" s="105" t="s">
        <v>266</v>
      </c>
      <c r="RD406" s="105" t="s">
        <v>266</v>
      </c>
      <c r="RE406" s="105" t="s">
        <v>266</v>
      </c>
      <c r="RF406" s="105" t="s">
        <v>266</v>
      </c>
      <c r="RG406" s="105" t="s">
        <v>266</v>
      </c>
      <c r="RH406" s="105" t="s">
        <v>266</v>
      </c>
      <c r="RI406" s="105" t="s">
        <v>266</v>
      </c>
      <c r="RJ406" s="105" t="s">
        <v>266</v>
      </c>
      <c r="RK406" s="105" t="s">
        <v>266</v>
      </c>
      <c r="RL406" s="105" t="s">
        <v>266</v>
      </c>
      <c r="RM406" s="105" t="s">
        <v>266</v>
      </c>
      <c r="RN406" s="105" t="s">
        <v>266</v>
      </c>
      <c r="RO406" s="105" t="s">
        <v>266</v>
      </c>
      <c r="RP406" s="105" t="s">
        <v>266</v>
      </c>
      <c r="RQ406" s="105" t="s">
        <v>266</v>
      </c>
      <c r="RR406" s="105" t="s">
        <v>266</v>
      </c>
      <c r="RS406" s="105" t="s">
        <v>266</v>
      </c>
      <c r="RT406" s="105" t="s">
        <v>266</v>
      </c>
      <c r="RU406" s="105" t="s">
        <v>266</v>
      </c>
      <c r="RV406" s="105" t="s">
        <v>266</v>
      </c>
      <c r="RW406" s="105" t="s">
        <v>266</v>
      </c>
      <c r="RX406" s="105" t="s">
        <v>266</v>
      </c>
      <c r="RY406" s="105" t="s">
        <v>266</v>
      </c>
      <c r="RZ406" s="105" t="s">
        <v>266</v>
      </c>
      <c r="SA406" s="105" t="s">
        <v>266</v>
      </c>
      <c r="SB406" s="105" t="s">
        <v>266</v>
      </c>
      <c r="SC406" s="105" t="s">
        <v>266</v>
      </c>
      <c r="SD406" s="105" t="s">
        <v>266</v>
      </c>
      <c r="SE406" s="105" t="s">
        <v>266</v>
      </c>
      <c r="SF406" s="105" t="s">
        <v>266</v>
      </c>
      <c r="SG406" s="105" t="s">
        <v>266</v>
      </c>
      <c r="SH406" s="105" t="s">
        <v>266</v>
      </c>
      <c r="SI406" s="105" t="s">
        <v>266</v>
      </c>
      <c r="SJ406" s="105" t="s">
        <v>266</v>
      </c>
      <c r="SK406" s="105" t="s">
        <v>266</v>
      </c>
      <c r="SL406" s="105" t="s">
        <v>266</v>
      </c>
      <c r="SM406" s="105" t="s">
        <v>266</v>
      </c>
      <c r="SN406" s="105" t="s">
        <v>266</v>
      </c>
      <c r="SO406" s="105" t="s">
        <v>266</v>
      </c>
      <c r="SP406" s="105" t="s">
        <v>266</v>
      </c>
      <c r="SQ406" s="105" t="s">
        <v>266</v>
      </c>
      <c r="SR406" s="105" t="s">
        <v>266</v>
      </c>
      <c r="SS406" s="105" t="s">
        <v>266</v>
      </c>
      <c r="ST406" s="105" t="s">
        <v>266</v>
      </c>
      <c r="SU406" s="105" t="s">
        <v>266</v>
      </c>
      <c r="SV406" s="105" t="s">
        <v>266</v>
      </c>
      <c r="SW406" s="105" t="s">
        <v>266</v>
      </c>
      <c r="SX406" s="105" t="s">
        <v>266</v>
      </c>
      <c r="SY406" s="105" t="s">
        <v>266</v>
      </c>
      <c r="SZ406" s="105" t="s">
        <v>266</v>
      </c>
      <c r="TA406" s="105" t="s">
        <v>266</v>
      </c>
      <c r="TB406" s="105" t="s">
        <v>266</v>
      </c>
      <c r="TC406" s="105" t="s">
        <v>266</v>
      </c>
      <c r="TD406" s="105" t="s">
        <v>266</v>
      </c>
      <c r="TE406" s="105" t="s">
        <v>266</v>
      </c>
      <c r="TF406" s="105" t="s">
        <v>266</v>
      </c>
      <c r="TG406" s="105" t="s">
        <v>266</v>
      </c>
      <c r="TH406" s="105" t="s">
        <v>266</v>
      </c>
      <c r="TI406" s="105" t="s">
        <v>266</v>
      </c>
      <c r="TJ406" s="105" t="s">
        <v>266</v>
      </c>
      <c r="TK406" s="105" t="s">
        <v>266</v>
      </c>
      <c r="TL406" s="105" t="s">
        <v>266</v>
      </c>
      <c r="TM406" s="105" t="s">
        <v>266</v>
      </c>
      <c r="TN406" s="105" t="s">
        <v>266</v>
      </c>
      <c r="TO406" s="105" t="s">
        <v>266</v>
      </c>
      <c r="TP406" s="105" t="s">
        <v>266</v>
      </c>
      <c r="TQ406" s="105" t="s">
        <v>266</v>
      </c>
      <c r="TR406" s="105" t="s">
        <v>266</v>
      </c>
      <c r="TS406" s="105" t="s">
        <v>266</v>
      </c>
      <c r="TT406" s="105" t="s">
        <v>266</v>
      </c>
      <c r="TU406" s="105" t="s">
        <v>266</v>
      </c>
      <c r="TV406" s="105" t="s">
        <v>266</v>
      </c>
      <c r="TW406" s="105" t="s">
        <v>266</v>
      </c>
      <c r="TX406" s="105" t="s">
        <v>266</v>
      </c>
      <c r="TY406" s="105" t="s">
        <v>266</v>
      </c>
      <c r="TZ406" s="105" t="s">
        <v>266</v>
      </c>
      <c r="UA406" s="105" t="s">
        <v>266</v>
      </c>
      <c r="UB406" s="105" t="s">
        <v>266</v>
      </c>
      <c r="UC406" s="105" t="s">
        <v>266</v>
      </c>
      <c r="UD406" s="105" t="s">
        <v>266</v>
      </c>
      <c r="UE406" s="105" t="s">
        <v>266</v>
      </c>
      <c r="UF406" s="105" t="s">
        <v>266</v>
      </c>
      <c r="UG406" s="105" t="s">
        <v>266</v>
      </c>
      <c r="UH406" s="105" t="s">
        <v>266</v>
      </c>
      <c r="UI406" s="105" t="s">
        <v>266</v>
      </c>
      <c r="UJ406" s="105" t="s">
        <v>266</v>
      </c>
      <c r="UK406" s="105" t="s">
        <v>266</v>
      </c>
      <c r="UL406" s="105" t="s">
        <v>266</v>
      </c>
      <c r="UM406" s="105" t="s">
        <v>266</v>
      </c>
      <c r="UN406" s="105" t="s">
        <v>266</v>
      </c>
      <c r="UO406" s="105" t="s">
        <v>266</v>
      </c>
      <c r="UP406" s="105" t="s">
        <v>266</v>
      </c>
      <c r="UQ406" s="105" t="s">
        <v>266</v>
      </c>
      <c r="UR406" s="105" t="s">
        <v>266</v>
      </c>
      <c r="US406" s="105" t="s">
        <v>266</v>
      </c>
      <c r="UT406" s="105" t="s">
        <v>266</v>
      </c>
      <c r="UU406" s="105" t="s">
        <v>266</v>
      </c>
      <c r="UV406" s="105" t="s">
        <v>266</v>
      </c>
      <c r="UW406" s="105" t="s">
        <v>266</v>
      </c>
      <c r="UX406" s="105" t="s">
        <v>266</v>
      </c>
      <c r="UY406" s="105" t="s">
        <v>266</v>
      </c>
      <c r="UZ406" s="105" t="s">
        <v>266</v>
      </c>
      <c r="VA406" s="105" t="s">
        <v>266</v>
      </c>
      <c r="VB406" s="105" t="s">
        <v>266</v>
      </c>
      <c r="VC406" s="105" t="s">
        <v>266</v>
      </c>
      <c r="VD406" s="105" t="s">
        <v>266</v>
      </c>
      <c r="VE406" s="105" t="s">
        <v>266</v>
      </c>
      <c r="VF406" s="105" t="s">
        <v>266</v>
      </c>
      <c r="VG406" s="105" t="s">
        <v>266</v>
      </c>
      <c r="VH406" s="105" t="s">
        <v>266</v>
      </c>
      <c r="VI406" s="105" t="s">
        <v>266</v>
      </c>
      <c r="VJ406" s="105" t="s">
        <v>266</v>
      </c>
      <c r="VK406" s="105" t="s">
        <v>266</v>
      </c>
      <c r="VL406" s="105" t="s">
        <v>266</v>
      </c>
      <c r="VM406" s="105" t="s">
        <v>266</v>
      </c>
      <c r="VN406" s="105" t="s">
        <v>266</v>
      </c>
      <c r="VO406" s="105" t="s">
        <v>266</v>
      </c>
      <c r="VP406" s="105" t="s">
        <v>266</v>
      </c>
      <c r="VQ406" s="105" t="s">
        <v>266</v>
      </c>
      <c r="VR406" s="105" t="s">
        <v>266</v>
      </c>
      <c r="VS406" s="105" t="s">
        <v>266</v>
      </c>
      <c r="VT406" s="105" t="s">
        <v>266</v>
      </c>
      <c r="VU406" s="105" t="s">
        <v>266</v>
      </c>
      <c r="VV406" s="105" t="s">
        <v>266</v>
      </c>
      <c r="VW406" s="105" t="s">
        <v>266</v>
      </c>
      <c r="VX406" s="105" t="s">
        <v>266</v>
      </c>
      <c r="VY406" s="105" t="s">
        <v>266</v>
      </c>
      <c r="VZ406" s="105" t="s">
        <v>266</v>
      </c>
      <c r="WA406" s="105" t="s">
        <v>266</v>
      </c>
      <c r="WB406" s="105" t="s">
        <v>266</v>
      </c>
      <c r="WC406" s="105" t="s">
        <v>266</v>
      </c>
      <c r="WD406" s="105" t="s">
        <v>266</v>
      </c>
      <c r="WE406" s="105" t="s">
        <v>266</v>
      </c>
      <c r="WF406" s="105" t="s">
        <v>266</v>
      </c>
      <c r="WG406" s="105" t="s">
        <v>266</v>
      </c>
      <c r="WH406" s="105" t="s">
        <v>266</v>
      </c>
      <c r="WI406" s="105" t="s">
        <v>266</v>
      </c>
      <c r="WJ406" s="105" t="s">
        <v>266</v>
      </c>
      <c r="WK406" s="105" t="s">
        <v>266</v>
      </c>
      <c r="WL406" s="105" t="s">
        <v>266</v>
      </c>
      <c r="WM406" s="105" t="s">
        <v>266</v>
      </c>
      <c r="WN406" s="105" t="s">
        <v>266</v>
      </c>
      <c r="WO406" s="105" t="s">
        <v>266</v>
      </c>
      <c r="WP406" s="105" t="s">
        <v>266</v>
      </c>
      <c r="WQ406" s="105" t="s">
        <v>266</v>
      </c>
      <c r="WR406" s="105" t="s">
        <v>266</v>
      </c>
      <c r="WS406" s="105" t="s">
        <v>266</v>
      </c>
      <c r="WT406" s="105" t="s">
        <v>266</v>
      </c>
      <c r="WU406" s="105" t="s">
        <v>266</v>
      </c>
      <c r="WV406" s="105" t="s">
        <v>266</v>
      </c>
      <c r="WW406" s="105" t="s">
        <v>266</v>
      </c>
      <c r="WX406" s="105" t="s">
        <v>266</v>
      </c>
      <c r="WY406" s="105" t="s">
        <v>266</v>
      </c>
      <c r="WZ406" s="105" t="s">
        <v>266</v>
      </c>
      <c r="XA406" s="105" t="s">
        <v>266</v>
      </c>
      <c r="XB406" s="105" t="s">
        <v>266</v>
      </c>
      <c r="XC406" s="105" t="s">
        <v>266</v>
      </c>
      <c r="XD406" s="105" t="s">
        <v>266</v>
      </c>
      <c r="XE406" s="105" t="s">
        <v>266</v>
      </c>
      <c r="XF406" s="105" t="s">
        <v>266</v>
      </c>
      <c r="XG406" s="105" t="s">
        <v>266</v>
      </c>
      <c r="XH406" s="105" t="s">
        <v>266</v>
      </c>
      <c r="XI406" s="105" t="s">
        <v>266</v>
      </c>
      <c r="XJ406" s="105" t="s">
        <v>266</v>
      </c>
      <c r="XK406" s="105" t="s">
        <v>266</v>
      </c>
      <c r="XL406" s="105" t="s">
        <v>266</v>
      </c>
      <c r="XM406" s="105" t="s">
        <v>266</v>
      </c>
      <c r="XN406" s="105" t="s">
        <v>266</v>
      </c>
      <c r="XO406" s="105" t="s">
        <v>266</v>
      </c>
      <c r="XP406" s="105" t="s">
        <v>266</v>
      </c>
      <c r="XQ406" s="105" t="s">
        <v>266</v>
      </c>
      <c r="XR406" s="105" t="s">
        <v>266</v>
      </c>
      <c r="XS406" s="105" t="s">
        <v>266</v>
      </c>
      <c r="XT406" s="105" t="s">
        <v>266</v>
      </c>
      <c r="XU406" s="105" t="s">
        <v>266</v>
      </c>
      <c r="XV406" s="105" t="s">
        <v>266</v>
      </c>
      <c r="XW406" s="105" t="s">
        <v>266</v>
      </c>
      <c r="XX406" s="105" t="s">
        <v>266</v>
      </c>
      <c r="XY406" s="105" t="s">
        <v>266</v>
      </c>
      <c r="XZ406" s="105" t="s">
        <v>266</v>
      </c>
      <c r="YA406" s="105" t="s">
        <v>266</v>
      </c>
      <c r="YB406" s="105" t="s">
        <v>266</v>
      </c>
      <c r="YC406" s="105" t="s">
        <v>266</v>
      </c>
      <c r="YD406" s="105" t="s">
        <v>266</v>
      </c>
      <c r="YE406" s="105" t="s">
        <v>266</v>
      </c>
      <c r="YF406" s="105" t="s">
        <v>266</v>
      </c>
      <c r="YG406" s="105" t="s">
        <v>266</v>
      </c>
      <c r="YH406" s="105" t="s">
        <v>266</v>
      </c>
      <c r="YI406" s="105" t="s">
        <v>266</v>
      </c>
      <c r="YJ406" s="105" t="s">
        <v>266</v>
      </c>
      <c r="YK406" s="105" t="s">
        <v>266</v>
      </c>
      <c r="YL406" s="105" t="s">
        <v>266</v>
      </c>
      <c r="YM406" s="105" t="s">
        <v>266</v>
      </c>
      <c r="YN406" s="105" t="s">
        <v>266</v>
      </c>
      <c r="YO406" s="105" t="s">
        <v>266</v>
      </c>
      <c r="YP406" s="105" t="s">
        <v>266</v>
      </c>
      <c r="YQ406" s="105" t="s">
        <v>266</v>
      </c>
      <c r="YR406" s="105" t="s">
        <v>266</v>
      </c>
      <c r="YS406" s="105" t="s">
        <v>266</v>
      </c>
      <c r="YT406" s="105" t="s">
        <v>266</v>
      </c>
      <c r="YU406" s="105" t="s">
        <v>266</v>
      </c>
      <c r="YV406" s="105" t="s">
        <v>266</v>
      </c>
      <c r="YW406" s="105" t="s">
        <v>266</v>
      </c>
      <c r="YX406" s="105" t="s">
        <v>266</v>
      </c>
      <c r="YY406" s="105" t="s">
        <v>266</v>
      </c>
      <c r="YZ406" s="105" t="s">
        <v>266</v>
      </c>
      <c r="ZA406" s="105" t="s">
        <v>266</v>
      </c>
      <c r="ZB406" s="105" t="s">
        <v>266</v>
      </c>
      <c r="ZC406" s="105" t="s">
        <v>266</v>
      </c>
      <c r="ZD406" s="105" t="s">
        <v>266</v>
      </c>
      <c r="ZE406" s="105" t="s">
        <v>266</v>
      </c>
      <c r="ZF406" s="105" t="s">
        <v>266</v>
      </c>
      <c r="ZG406" s="105" t="s">
        <v>266</v>
      </c>
      <c r="ZH406" s="105" t="s">
        <v>266</v>
      </c>
      <c r="ZI406" s="105" t="s">
        <v>266</v>
      </c>
      <c r="ZJ406" s="105" t="s">
        <v>266</v>
      </c>
      <c r="ZK406" s="105" t="s">
        <v>266</v>
      </c>
      <c r="ZL406" s="105" t="s">
        <v>266</v>
      </c>
      <c r="ZM406" s="105" t="s">
        <v>266</v>
      </c>
      <c r="ZN406" s="105" t="s">
        <v>266</v>
      </c>
      <c r="ZO406" s="105" t="s">
        <v>266</v>
      </c>
      <c r="ZP406" s="105" t="s">
        <v>266</v>
      </c>
      <c r="ZQ406" s="105" t="s">
        <v>266</v>
      </c>
      <c r="ZR406" s="105" t="s">
        <v>266</v>
      </c>
      <c r="ZS406" s="105" t="s">
        <v>266</v>
      </c>
      <c r="ZT406" s="105" t="s">
        <v>266</v>
      </c>
      <c r="ZU406" s="105" t="s">
        <v>266</v>
      </c>
      <c r="ZV406" s="105" t="s">
        <v>266</v>
      </c>
      <c r="ZW406" s="105" t="s">
        <v>266</v>
      </c>
      <c r="ZX406" s="105" t="s">
        <v>266</v>
      </c>
      <c r="ZY406" s="105" t="s">
        <v>266</v>
      </c>
      <c r="ZZ406" s="105" t="s">
        <v>266</v>
      </c>
      <c r="AAA406" s="105" t="s">
        <v>266</v>
      </c>
      <c r="AAB406" s="105" t="s">
        <v>266</v>
      </c>
      <c r="AAC406" s="105" t="s">
        <v>266</v>
      </c>
      <c r="AAD406" s="105" t="s">
        <v>266</v>
      </c>
      <c r="AAE406" s="105" t="s">
        <v>266</v>
      </c>
      <c r="AAF406" s="105" t="s">
        <v>266</v>
      </c>
      <c r="AAG406" s="105" t="s">
        <v>266</v>
      </c>
      <c r="AAH406" s="105" t="s">
        <v>266</v>
      </c>
      <c r="AAI406" s="105" t="s">
        <v>266</v>
      </c>
      <c r="AAJ406" s="105" t="s">
        <v>266</v>
      </c>
      <c r="AAK406" s="105" t="s">
        <v>266</v>
      </c>
      <c r="AAL406" s="105" t="s">
        <v>266</v>
      </c>
      <c r="AAM406" s="105" t="s">
        <v>266</v>
      </c>
      <c r="AAN406" s="105" t="s">
        <v>266</v>
      </c>
      <c r="AAO406" s="105" t="s">
        <v>266</v>
      </c>
      <c r="AAP406" s="105" t="s">
        <v>266</v>
      </c>
      <c r="AAQ406" s="105" t="s">
        <v>266</v>
      </c>
      <c r="AAR406" s="105" t="s">
        <v>266</v>
      </c>
      <c r="AAS406" s="105" t="s">
        <v>266</v>
      </c>
      <c r="AAT406" s="105" t="s">
        <v>266</v>
      </c>
      <c r="AAU406" s="105" t="s">
        <v>266</v>
      </c>
      <c r="AAV406" s="105" t="s">
        <v>266</v>
      </c>
      <c r="AAW406" s="105" t="s">
        <v>266</v>
      </c>
      <c r="AAX406" s="105" t="s">
        <v>266</v>
      </c>
      <c r="AAY406" s="105" t="s">
        <v>266</v>
      </c>
      <c r="AAZ406" s="105" t="s">
        <v>266</v>
      </c>
      <c r="ABA406" s="105" t="s">
        <v>266</v>
      </c>
      <c r="ABB406" s="105" t="s">
        <v>266</v>
      </c>
      <c r="ABC406" s="105" t="s">
        <v>266</v>
      </c>
      <c r="ABD406" s="105" t="s">
        <v>266</v>
      </c>
      <c r="ABE406" s="105" t="s">
        <v>266</v>
      </c>
      <c r="ABF406" s="105" t="s">
        <v>266</v>
      </c>
      <c r="ABG406" s="105" t="s">
        <v>266</v>
      </c>
      <c r="ABH406" s="105" t="s">
        <v>266</v>
      </c>
      <c r="ABI406" s="105" t="s">
        <v>266</v>
      </c>
      <c r="ABJ406" s="105" t="s">
        <v>266</v>
      </c>
      <c r="ABK406" s="105" t="s">
        <v>266</v>
      </c>
      <c r="ABL406" s="105" t="s">
        <v>266</v>
      </c>
      <c r="ABM406" s="105" t="s">
        <v>266</v>
      </c>
      <c r="ABN406" s="105" t="s">
        <v>266</v>
      </c>
      <c r="ABO406" s="105" t="s">
        <v>266</v>
      </c>
      <c r="ABP406" s="105" t="s">
        <v>266</v>
      </c>
      <c r="ABQ406" s="105" t="s">
        <v>266</v>
      </c>
      <c r="ABR406" s="105" t="s">
        <v>266</v>
      </c>
      <c r="ABS406" s="105" t="s">
        <v>266</v>
      </c>
      <c r="ABT406" s="105" t="s">
        <v>266</v>
      </c>
      <c r="ABU406" s="105" t="s">
        <v>266</v>
      </c>
      <c r="ABV406" s="105" t="s">
        <v>266</v>
      </c>
      <c r="ABW406" s="105" t="s">
        <v>266</v>
      </c>
      <c r="ABX406" s="105" t="s">
        <v>266</v>
      </c>
      <c r="ABY406" s="105" t="s">
        <v>266</v>
      </c>
      <c r="ABZ406" s="105" t="s">
        <v>266</v>
      </c>
      <c r="ACA406" s="105" t="s">
        <v>266</v>
      </c>
      <c r="ACB406" s="105" t="s">
        <v>266</v>
      </c>
      <c r="ACC406" s="105" t="s">
        <v>266</v>
      </c>
      <c r="ACD406" s="105" t="s">
        <v>266</v>
      </c>
      <c r="ACE406" s="105" t="s">
        <v>266</v>
      </c>
      <c r="ACF406" s="105" t="s">
        <v>266</v>
      </c>
      <c r="ACG406" s="105" t="s">
        <v>266</v>
      </c>
      <c r="ACH406" s="105" t="s">
        <v>266</v>
      </c>
      <c r="ACI406" s="105" t="s">
        <v>266</v>
      </c>
      <c r="ACJ406" s="105" t="s">
        <v>266</v>
      </c>
      <c r="ACK406" s="105" t="s">
        <v>266</v>
      </c>
      <c r="ACL406" s="105" t="s">
        <v>266</v>
      </c>
      <c r="ACM406" s="105" t="s">
        <v>266</v>
      </c>
      <c r="ACN406" s="105" t="s">
        <v>266</v>
      </c>
      <c r="ACO406" s="105" t="s">
        <v>266</v>
      </c>
      <c r="ACP406" s="105" t="s">
        <v>266</v>
      </c>
      <c r="ACQ406" s="105" t="s">
        <v>266</v>
      </c>
      <c r="ACR406" s="105" t="s">
        <v>266</v>
      </c>
      <c r="ACS406" s="105" t="s">
        <v>266</v>
      </c>
      <c r="ACT406" s="105" t="s">
        <v>266</v>
      </c>
      <c r="ACU406" s="105" t="s">
        <v>266</v>
      </c>
      <c r="ACV406" s="105" t="s">
        <v>266</v>
      </c>
      <c r="ACW406" s="105" t="s">
        <v>266</v>
      </c>
      <c r="ACX406" s="105" t="s">
        <v>266</v>
      </c>
      <c r="ACY406" s="105" t="s">
        <v>266</v>
      </c>
      <c r="ACZ406" s="105" t="s">
        <v>266</v>
      </c>
      <c r="ADA406" s="105" t="s">
        <v>266</v>
      </c>
      <c r="ADB406" s="105" t="s">
        <v>266</v>
      </c>
      <c r="ADC406" s="105" t="s">
        <v>266</v>
      </c>
      <c r="ADD406" s="105" t="s">
        <v>266</v>
      </c>
      <c r="ADE406" s="105" t="s">
        <v>266</v>
      </c>
      <c r="ADF406" s="105" t="s">
        <v>266</v>
      </c>
      <c r="ADG406" s="105" t="s">
        <v>266</v>
      </c>
      <c r="ADH406" s="105" t="s">
        <v>266</v>
      </c>
      <c r="ADI406" s="105" t="s">
        <v>266</v>
      </c>
      <c r="ADJ406" s="105" t="s">
        <v>266</v>
      </c>
      <c r="ADK406" s="105" t="s">
        <v>266</v>
      </c>
      <c r="ADL406" s="105" t="s">
        <v>266</v>
      </c>
      <c r="ADM406" s="105" t="s">
        <v>266</v>
      </c>
      <c r="ADN406" s="105" t="s">
        <v>266</v>
      </c>
      <c r="ADO406" s="105" t="s">
        <v>266</v>
      </c>
      <c r="ADP406" s="105" t="s">
        <v>266</v>
      </c>
      <c r="ADQ406" s="105" t="s">
        <v>266</v>
      </c>
      <c r="ADR406" s="105" t="s">
        <v>266</v>
      </c>
      <c r="ADS406" s="105" t="s">
        <v>266</v>
      </c>
      <c r="ADT406" s="105" t="s">
        <v>266</v>
      </c>
      <c r="ADU406" s="105" t="s">
        <v>266</v>
      </c>
      <c r="ADV406" s="105" t="s">
        <v>266</v>
      </c>
      <c r="ADW406" s="105" t="s">
        <v>266</v>
      </c>
      <c r="ADX406" s="105" t="s">
        <v>266</v>
      </c>
      <c r="ADY406" s="105" t="s">
        <v>266</v>
      </c>
      <c r="ADZ406" s="105" t="s">
        <v>266</v>
      </c>
      <c r="AEA406" s="105" t="s">
        <v>266</v>
      </c>
      <c r="AEB406" s="105" t="s">
        <v>266</v>
      </c>
      <c r="AEC406" s="105" t="s">
        <v>266</v>
      </c>
      <c r="AED406" s="105" t="s">
        <v>266</v>
      </c>
      <c r="AEE406" s="105" t="s">
        <v>266</v>
      </c>
      <c r="AEF406" s="105" t="s">
        <v>266</v>
      </c>
      <c r="AEG406" s="105" t="s">
        <v>266</v>
      </c>
      <c r="AEH406" s="105" t="s">
        <v>266</v>
      </c>
      <c r="AEI406" s="105" t="s">
        <v>266</v>
      </c>
      <c r="AEJ406" s="105" t="s">
        <v>266</v>
      </c>
      <c r="AEK406" s="105" t="s">
        <v>266</v>
      </c>
      <c r="AEL406" s="105" t="s">
        <v>266</v>
      </c>
      <c r="AEM406" s="105" t="s">
        <v>266</v>
      </c>
      <c r="AEN406" s="105" t="s">
        <v>266</v>
      </c>
      <c r="AEO406" s="105" t="s">
        <v>266</v>
      </c>
      <c r="AEP406" s="105" t="s">
        <v>266</v>
      </c>
      <c r="AEQ406" s="105" t="s">
        <v>266</v>
      </c>
      <c r="AER406" s="105" t="s">
        <v>266</v>
      </c>
      <c r="AES406" s="105" t="s">
        <v>266</v>
      </c>
      <c r="AET406" s="105" t="s">
        <v>266</v>
      </c>
      <c r="AEU406" s="105" t="s">
        <v>266</v>
      </c>
      <c r="AEV406" s="105" t="s">
        <v>266</v>
      </c>
      <c r="AEW406" s="105" t="s">
        <v>266</v>
      </c>
      <c r="AEX406" s="105" t="s">
        <v>266</v>
      </c>
      <c r="AEY406" s="105" t="s">
        <v>266</v>
      </c>
      <c r="AEZ406" s="105" t="s">
        <v>266</v>
      </c>
      <c r="AFA406" s="105" t="s">
        <v>266</v>
      </c>
      <c r="AFB406" s="105" t="s">
        <v>266</v>
      </c>
      <c r="AFC406" s="105" t="s">
        <v>266</v>
      </c>
      <c r="AFD406" s="105" t="s">
        <v>266</v>
      </c>
      <c r="AFE406" s="105" t="s">
        <v>266</v>
      </c>
      <c r="AFF406" s="105" t="s">
        <v>266</v>
      </c>
      <c r="AFG406" s="105" t="s">
        <v>266</v>
      </c>
      <c r="AFH406" s="105" t="s">
        <v>266</v>
      </c>
      <c r="AFI406" s="105" t="s">
        <v>266</v>
      </c>
      <c r="AFJ406" s="105" t="s">
        <v>266</v>
      </c>
      <c r="AFK406" s="105" t="s">
        <v>266</v>
      </c>
      <c r="AFL406" s="105" t="s">
        <v>266</v>
      </c>
      <c r="AFM406" s="105" t="s">
        <v>266</v>
      </c>
      <c r="AFN406" s="105" t="s">
        <v>266</v>
      </c>
      <c r="AFO406" s="105" t="s">
        <v>266</v>
      </c>
      <c r="AFP406" s="105" t="s">
        <v>266</v>
      </c>
      <c r="AFQ406" s="105" t="s">
        <v>266</v>
      </c>
      <c r="AFR406" s="105" t="s">
        <v>266</v>
      </c>
      <c r="AFS406" s="105" t="s">
        <v>266</v>
      </c>
      <c r="AFT406" s="105" t="s">
        <v>266</v>
      </c>
      <c r="AFU406" s="105" t="s">
        <v>266</v>
      </c>
      <c r="AFV406" s="105" t="s">
        <v>266</v>
      </c>
      <c r="AFW406" s="105" t="s">
        <v>266</v>
      </c>
      <c r="AFX406" s="105" t="s">
        <v>266</v>
      </c>
      <c r="AFY406" s="105" t="s">
        <v>266</v>
      </c>
      <c r="AFZ406" s="105" t="s">
        <v>266</v>
      </c>
      <c r="AGA406" s="105" t="s">
        <v>266</v>
      </c>
      <c r="AGB406" s="105" t="s">
        <v>266</v>
      </c>
      <c r="AGC406" s="105" t="s">
        <v>266</v>
      </c>
      <c r="AGD406" s="105" t="s">
        <v>266</v>
      </c>
      <c r="AGE406" s="105" t="s">
        <v>266</v>
      </c>
      <c r="AGF406" s="105" t="s">
        <v>266</v>
      </c>
      <c r="AGG406" s="105" t="s">
        <v>266</v>
      </c>
      <c r="AGH406" s="105" t="s">
        <v>266</v>
      </c>
      <c r="AGI406" s="105" t="s">
        <v>266</v>
      </c>
      <c r="AGJ406" s="105" t="s">
        <v>266</v>
      </c>
      <c r="AGK406" s="105" t="s">
        <v>266</v>
      </c>
      <c r="AGL406" s="105" t="s">
        <v>266</v>
      </c>
      <c r="AGM406" s="105" t="s">
        <v>266</v>
      </c>
      <c r="AGN406" s="105" t="s">
        <v>266</v>
      </c>
      <c r="AGO406" s="105" t="s">
        <v>266</v>
      </c>
      <c r="AGP406" s="105" t="s">
        <v>266</v>
      </c>
      <c r="AGQ406" s="105" t="s">
        <v>266</v>
      </c>
      <c r="AGR406" s="105" t="s">
        <v>266</v>
      </c>
      <c r="AGS406" s="105" t="s">
        <v>266</v>
      </c>
      <c r="AGT406" s="105" t="s">
        <v>266</v>
      </c>
      <c r="AGU406" s="105" t="s">
        <v>266</v>
      </c>
      <c r="AGV406" s="105" t="s">
        <v>266</v>
      </c>
      <c r="AGW406" s="105" t="s">
        <v>266</v>
      </c>
      <c r="AGX406" s="105" t="s">
        <v>266</v>
      </c>
      <c r="AGY406" s="105" t="s">
        <v>266</v>
      </c>
      <c r="AGZ406" s="105" t="s">
        <v>266</v>
      </c>
      <c r="AHA406" s="105" t="s">
        <v>266</v>
      </c>
      <c r="AHB406" s="105" t="s">
        <v>266</v>
      </c>
      <c r="AHC406" s="105" t="s">
        <v>266</v>
      </c>
      <c r="AHD406" s="105" t="s">
        <v>266</v>
      </c>
      <c r="AHE406" s="105" t="s">
        <v>266</v>
      </c>
      <c r="AHF406" s="105" t="s">
        <v>266</v>
      </c>
      <c r="AHG406" s="105" t="s">
        <v>266</v>
      </c>
      <c r="AHH406" s="105" t="s">
        <v>266</v>
      </c>
      <c r="AHI406" s="105" t="s">
        <v>266</v>
      </c>
      <c r="AHJ406" s="105" t="s">
        <v>266</v>
      </c>
      <c r="AHK406" s="105" t="s">
        <v>266</v>
      </c>
      <c r="AHL406" s="105" t="s">
        <v>266</v>
      </c>
      <c r="AHM406" s="105" t="s">
        <v>266</v>
      </c>
      <c r="AHN406" s="105" t="s">
        <v>266</v>
      </c>
      <c r="AHO406" s="105" t="s">
        <v>266</v>
      </c>
      <c r="AHP406" s="105" t="s">
        <v>266</v>
      </c>
      <c r="AHQ406" s="105" t="s">
        <v>266</v>
      </c>
      <c r="AHR406" s="105" t="s">
        <v>266</v>
      </c>
      <c r="AHS406" s="105" t="s">
        <v>266</v>
      </c>
      <c r="AHT406" s="105" t="s">
        <v>266</v>
      </c>
      <c r="AHU406" s="105" t="s">
        <v>266</v>
      </c>
      <c r="AHV406" s="105" t="s">
        <v>266</v>
      </c>
      <c r="AHW406" s="105" t="s">
        <v>266</v>
      </c>
      <c r="AHX406" s="105" t="s">
        <v>266</v>
      </c>
      <c r="AHY406" s="105" t="s">
        <v>266</v>
      </c>
      <c r="AHZ406" s="105" t="s">
        <v>266</v>
      </c>
      <c r="AIA406" s="105" t="s">
        <v>266</v>
      </c>
      <c r="AIB406" s="105" t="s">
        <v>266</v>
      </c>
      <c r="AIC406" s="105" t="s">
        <v>266</v>
      </c>
      <c r="AID406" s="105" t="s">
        <v>266</v>
      </c>
      <c r="AIE406" s="105" t="s">
        <v>266</v>
      </c>
      <c r="AIF406" s="105" t="s">
        <v>266</v>
      </c>
      <c r="AIG406" s="105" t="s">
        <v>266</v>
      </c>
      <c r="AIH406" s="105" t="s">
        <v>266</v>
      </c>
      <c r="AII406" s="105" t="s">
        <v>266</v>
      </c>
      <c r="AIJ406" s="105" t="s">
        <v>266</v>
      </c>
      <c r="AIK406" s="105" t="s">
        <v>266</v>
      </c>
      <c r="AIL406" s="105" t="s">
        <v>266</v>
      </c>
      <c r="AIM406" s="105" t="s">
        <v>266</v>
      </c>
      <c r="AIN406" s="105" t="s">
        <v>266</v>
      </c>
      <c r="AIO406" s="105" t="s">
        <v>266</v>
      </c>
      <c r="AIP406" s="105" t="s">
        <v>266</v>
      </c>
      <c r="AIQ406" s="105" t="s">
        <v>266</v>
      </c>
      <c r="AIR406" s="105" t="s">
        <v>266</v>
      </c>
      <c r="AIS406" s="105" t="s">
        <v>266</v>
      </c>
      <c r="AIT406" s="105" t="s">
        <v>266</v>
      </c>
      <c r="AIU406" s="105" t="s">
        <v>266</v>
      </c>
      <c r="AIV406" s="105" t="s">
        <v>266</v>
      </c>
      <c r="AIW406" s="105" t="s">
        <v>266</v>
      </c>
      <c r="AIX406" s="105" t="s">
        <v>266</v>
      </c>
      <c r="AIY406" s="105" t="s">
        <v>266</v>
      </c>
      <c r="AIZ406" s="105" t="s">
        <v>266</v>
      </c>
      <c r="AJA406" s="105" t="s">
        <v>266</v>
      </c>
      <c r="AJB406" s="105" t="s">
        <v>266</v>
      </c>
      <c r="AJC406" s="105" t="s">
        <v>266</v>
      </c>
      <c r="AJD406" s="105" t="s">
        <v>266</v>
      </c>
      <c r="AJE406" s="105" t="s">
        <v>266</v>
      </c>
      <c r="AJF406" s="105" t="s">
        <v>266</v>
      </c>
      <c r="AJG406" s="105" t="s">
        <v>266</v>
      </c>
      <c r="AJH406" s="105" t="s">
        <v>266</v>
      </c>
      <c r="AJI406" s="105" t="s">
        <v>266</v>
      </c>
      <c r="AJJ406" s="105" t="s">
        <v>266</v>
      </c>
      <c r="AJK406" s="105" t="s">
        <v>266</v>
      </c>
      <c r="AJL406" s="105" t="s">
        <v>266</v>
      </c>
      <c r="AJM406" s="105" t="s">
        <v>266</v>
      </c>
      <c r="AJN406" s="105" t="s">
        <v>266</v>
      </c>
      <c r="AJO406" s="105" t="s">
        <v>266</v>
      </c>
      <c r="AJP406" s="105" t="s">
        <v>266</v>
      </c>
      <c r="AJQ406" s="105" t="s">
        <v>266</v>
      </c>
      <c r="AJR406" s="105" t="s">
        <v>266</v>
      </c>
      <c r="AJS406" s="105" t="s">
        <v>266</v>
      </c>
      <c r="AJT406" s="105" t="s">
        <v>266</v>
      </c>
      <c r="AJU406" s="105" t="s">
        <v>266</v>
      </c>
      <c r="AJV406" s="105" t="s">
        <v>266</v>
      </c>
      <c r="AJW406" s="105" t="s">
        <v>266</v>
      </c>
      <c r="AJX406" s="105" t="s">
        <v>266</v>
      </c>
      <c r="AJY406" s="105" t="s">
        <v>266</v>
      </c>
      <c r="AJZ406" s="105" t="s">
        <v>266</v>
      </c>
      <c r="AKA406" s="105" t="s">
        <v>266</v>
      </c>
      <c r="AKB406" s="105" t="s">
        <v>266</v>
      </c>
      <c r="AKC406" s="105" t="s">
        <v>266</v>
      </c>
      <c r="AKD406" s="105" t="s">
        <v>266</v>
      </c>
      <c r="AKE406" s="105" t="s">
        <v>266</v>
      </c>
      <c r="AKF406" s="105" t="s">
        <v>266</v>
      </c>
      <c r="AKG406" s="105" t="s">
        <v>266</v>
      </c>
      <c r="AKH406" s="105" t="s">
        <v>266</v>
      </c>
      <c r="AKI406" s="105" t="s">
        <v>266</v>
      </c>
      <c r="AKJ406" s="105" t="s">
        <v>266</v>
      </c>
      <c r="AKK406" s="105" t="s">
        <v>266</v>
      </c>
      <c r="AKL406" s="105" t="s">
        <v>266</v>
      </c>
      <c r="AKM406" s="105" t="s">
        <v>266</v>
      </c>
      <c r="AKN406" s="105" t="s">
        <v>266</v>
      </c>
      <c r="AKO406" s="105" t="s">
        <v>266</v>
      </c>
      <c r="AKP406" s="105" t="s">
        <v>266</v>
      </c>
      <c r="AKQ406" s="105" t="s">
        <v>266</v>
      </c>
      <c r="AKR406" s="105" t="s">
        <v>266</v>
      </c>
      <c r="AKS406" s="105" t="s">
        <v>266</v>
      </c>
      <c r="AKT406" s="105" t="s">
        <v>266</v>
      </c>
      <c r="AKU406" s="105" t="s">
        <v>266</v>
      </c>
      <c r="AKV406" s="105" t="s">
        <v>266</v>
      </c>
      <c r="AKW406" s="105" t="s">
        <v>266</v>
      </c>
      <c r="AKX406" s="105" t="s">
        <v>266</v>
      </c>
      <c r="AKY406" s="105" t="s">
        <v>266</v>
      </c>
      <c r="AKZ406" s="105" t="s">
        <v>266</v>
      </c>
      <c r="ALA406" s="105" t="s">
        <v>266</v>
      </c>
      <c r="ALB406" s="105" t="s">
        <v>266</v>
      </c>
      <c r="ALC406" s="105" t="s">
        <v>266</v>
      </c>
      <c r="ALD406" s="105" t="s">
        <v>266</v>
      </c>
      <c r="ALE406" s="105" t="s">
        <v>266</v>
      </c>
      <c r="ALF406" s="105" t="s">
        <v>266</v>
      </c>
      <c r="ALG406" s="105" t="s">
        <v>266</v>
      </c>
      <c r="ALH406" s="105" t="s">
        <v>266</v>
      </c>
      <c r="ALI406" s="105" t="s">
        <v>266</v>
      </c>
      <c r="ALJ406" s="105" t="s">
        <v>266</v>
      </c>
      <c r="ALK406" s="105" t="s">
        <v>266</v>
      </c>
      <c r="ALL406" s="105" t="s">
        <v>266</v>
      </c>
      <c r="ALM406" s="105" t="s">
        <v>266</v>
      </c>
      <c r="ALN406" s="105" t="s">
        <v>266</v>
      </c>
      <c r="ALO406" s="105" t="s">
        <v>266</v>
      </c>
      <c r="ALP406" s="105" t="s">
        <v>266</v>
      </c>
      <c r="ALQ406" s="105" t="s">
        <v>266</v>
      </c>
      <c r="ALR406" s="105" t="s">
        <v>266</v>
      </c>
      <c r="ALS406" s="105" t="s">
        <v>266</v>
      </c>
      <c r="ALT406" s="105" t="s">
        <v>266</v>
      </c>
      <c r="ALU406" s="105" t="s">
        <v>266</v>
      </c>
      <c r="ALV406" s="105" t="s">
        <v>266</v>
      </c>
      <c r="ALW406" s="105" t="s">
        <v>266</v>
      </c>
      <c r="ALX406" s="105" t="s">
        <v>266</v>
      </c>
      <c r="ALY406" s="105" t="s">
        <v>266</v>
      </c>
      <c r="ALZ406" s="105" t="s">
        <v>266</v>
      </c>
      <c r="AMA406" s="105" t="s">
        <v>266</v>
      </c>
      <c r="AMB406" s="105" t="s">
        <v>266</v>
      </c>
      <c r="AMC406" s="105" t="s">
        <v>266</v>
      </c>
      <c r="AMD406" s="105" t="s">
        <v>266</v>
      </c>
      <c r="AME406" s="105" t="s">
        <v>266</v>
      </c>
      <c r="AMF406" s="105" t="s">
        <v>266</v>
      </c>
      <c r="AMG406" s="105" t="s">
        <v>266</v>
      </c>
      <c r="AMH406" s="105" t="s">
        <v>266</v>
      </c>
      <c r="AMI406" s="105" t="s">
        <v>266</v>
      </c>
      <c r="AMJ406" s="105" t="s">
        <v>266</v>
      </c>
      <c r="AMK406" s="105" t="s">
        <v>266</v>
      </c>
      <c r="AML406" s="105" t="s">
        <v>266</v>
      </c>
      <c r="AMM406" s="105" t="s">
        <v>266</v>
      </c>
      <c r="AMN406" s="105" t="s">
        <v>266</v>
      </c>
      <c r="AMO406" s="105" t="s">
        <v>266</v>
      </c>
      <c r="AMP406" s="105" t="s">
        <v>266</v>
      </c>
      <c r="AMQ406" s="105" t="s">
        <v>266</v>
      </c>
      <c r="AMR406" s="105" t="s">
        <v>266</v>
      </c>
      <c r="AMS406" s="105" t="s">
        <v>266</v>
      </c>
      <c r="AMT406" s="105" t="s">
        <v>266</v>
      </c>
      <c r="AMU406" s="105" t="s">
        <v>266</v>
      </c>
      <c r="AMV406" s="105" t="s">
        <v>266</v>
      </c>
      <c r="AMW406" s="105" t="s">
        <v>266</v>
      </c>
      <c r="AMX406" s="105" t="s">
        <v>266</v>
      </c>
      <c r="AMY406" s="105" t="s">
        <v>266</v>
      </c>
      <c r="AMZ406" s="105" t="s">
        <v>266</v>
      </c>
      <c r="ANA406" s="105" t="s">
        <v>266</v>
      </c>
      <c r="ANB406" s="105" t="s">
        <v>266</v>
      </c>
      <c r="ANC406" s="105" t="s">
        <v>266</v>
      </c>
      <c r="AND406" s="105" t="s">
        <v>266</v>
      </c>
      <c r="ANE406" s="105" t="s">
        <v>266</v>
      </c>
      <c r="ANF406" s="105" t="s">
        <v>266</v>
      </c>
      <c r="ANG406" s="105" t="s">
        <v>266</v>
      </c>
      <c r="ANH406" s="105" t="s">
        <v>266</v>
      </c>
      <c r="ANI406" s="105" t="s">
        <v>266</v>
      </c>
      <c r="ANJ406" s="105" t="s">
        <v>266</v>
      </c>
      <c r="ANK406" s="105" t="s">
        <v>266</v>
      </c>
      <c r="ANL406" s="105" t="s">
        <v>266</v>
      </c>
      <c r="ANM406" s="105" t="s">
        <v>266</v>
      </c>
      <c r="ANN406" s="105" t="s">
        <v>266</v>
      </c>
      <c r="ANO406" s="105" t="s">
        <v>266</v>
      </c>
      <c r="ANP406" s="105" t="s">
        <v>266</v>
      </c>
      <c r="ANQ406" s="105" t="s">
        <v>266</v>
      </c>
      <c r="ANR406" s="105" t="s">
        <v>266</v>
      </c>
      <c r="ANS406" s="105" t="s">
        <v>266</v>
      </c>
      <c r="ANT406" s="105" t="s">
        <v>266</v>
      </c>
      <c r="ANU406" s="105" t="s">
        <v>266</v>
      </c>
      <c r="ANV406" s="105" t="s">
        <v>266</v>
      </c>
      <c r="ANW406" s="105" t="s">
        <v>266</v>
      </c>
      <c r="ANX406" s="105" t="s">
        <v>266</v>
      </c>
      <c r="ANY406" s="105" t="s">
        <v>266</v>
      </c>
      <c r="ANZ406" s="105" t="s">
        <v>266</v>
      </c>
      <c r="AOA406" s="105" t="s">
        <v>266</v>
      </c>
      <c r="AOB406" s="105" t="s">
        <v>266</v>
      </c>
      <c r="AOC406" s="105" t="s">
        <v>266</v>
      </c>
      <c r="AOD406" s="105" t="s">
        <v>266</v>
      </c>
      <c r="AOE406" s="105" t="s">
        <v>266</v>
      </c>
      <c r="AOF406" s="105" t="s">
        <v>266</v>
      </c>
      <c r="AOG406" s="105" t="s">
        <v>266</v>
      </c>
      <c r="AOH406" s="105" t="s">
        <v>266</v>
      </c>
      <c r="AOI406" s="105" t="s">
        <v>266</v>
      </c>
      <c r="AOJ406" s="105" t="s">
        <v>266</v>
      </c>
      <c r="AOK406" s="105" t="s">
        <v>266</v>
      </c>
      <c r="AOL406" s="105" t="s">
        <v>266</v>
      </c>
      <c r="AOM406" s="105" t="s">
        <v>266</v>
      </c>
      <c r="AON406" s="105" t="s">
        <v>266</v>
      </c>
      <c r="AOO406" s="105" t="s">
        <v>266</v>
      </c>
      <c r="AOP406" s="105" t="s">
        <v>266</v>
      </c>
      <c r="AOQ406" s="105" t="s">
        <v>266</v>
      </c>
      <c r="AOR406" s="105" t="s">
        <v>266</v>
      </c>
      <c r="AOS406" s="105" t="s">
        <v>266</v>
      </c>
      <c r="AOT406" s="105" t="s">
        <v>266</v>
      </c>
      <c r="AOU406" s="105" t="s">
        <v>266</v>
      </c>
      <c r="AOV406" s="105" t="s">
        <v>266</v>
      </c>
      <c r="AOW406" s="105" t="s">
        <v>266</v>
      </c>
      <c r="AOX406" s="105" t="s">
        <v>266</v>
      </c>
      <c r="AOY406" s="105" t="s">
        <v>266</v>
      </c>
      <c r="AOZ406" s="105" t="s">
        <v>266</v>
      </c>
      <c r="APA406" s="105" t="s">
        <v>266</v>
      </c>
      <c r="APB406" s="105" t="s">
        <v>266</v>
      </c>
      <c r="APC406" s="105" t="s">
        <v>266</v>
      </c>
      <c r="APD406" s="105" t="s">
        <v>266</v>
      </c>
      <c r="APE406" s="105" t="s">
        <v>266</v>
      </c>
      <c r="APF406" s="105" t="s">
        <v>266</v>
      </c>
      <c r="APG406" s="105" t="s">
        <v>266</v>
      </c>
      <c r="APH406" s="105" t="s">
        <v>266</v>
      </c>
      <c r="API406" s="105" t="s">
        <v>266</v>
      </c>
      <c r="APJ406" s="105" t="s">
        <v>266</v>
      </c>
      <c r="APK406" s="105" t="s">
        <v>266</v>
      </c>
      <c r="APL406" s="105" t="s">
        <v>266</v>
      </c>
      <c r="APM406" s="105" t="s">
        <v>266</v>
      </c>
      <c r="APN406" s="105" t="s">
        <v>266</v>
      </c>
      <c r="APO406" s="105" t="s">
        <v>266</v>
      </c>
      <c r="APP406" s="105" t="s">
        <v>266</v>
      </c>
      <c r="APQ406" s="105" t="s">
        <v>266</v>
      </c>
      <c r="APR406" s="105" t="s">
        <v>266</v>
      </c>
      <c r="APS406" s="105" t="s">
        <v>266</v>
      </c>
      <c r="APT406" s="105" t="s">
        <v>266</v>
      </c>
      <c r="APU406" s="105" t="s">
        <v>266</v>
      </c>
      <c r="APV406" s="105" t="s">
        <v>266</v>
      </c>
      <c r="APW406" s="105" t="s">
        <v>266</v>
      </c>
      <c r="APX406" s="105" t="s">
        <v>266</v>
      </c>
      <c r="APY406" s="105" t="s">
        <v>266</v>
      </c>
      <c r="APZ406" s="105" t="s">
        <v>266</v>
      </c>
      <c r="AQA406" s="105" t="s">
        <v>266</v>
      </c>
      <c r="AQB406" s="105" t="s">
        <v>266</v>
      </c>
      <c r="AQC406" s="105" t="s">
        <v>266</v>
      </c>
      <c r="AQD406" s="105" t="s">
        <v>266</v>
      </c>
      <c r="AQE406" s="105" t="s">
        <v>266</v>
      </c>
      <c r="AQF406" s="105" t="s">
        <v>266</v>
      </c>
      <c r="AQG406" s="105" t="s">
        <v>266</v>
      </c>
      <c r="AQH406" s="105" t="s">
        <v>266</v>
      </c>
      <c r="AQI406" s="105" t="s">
        <v>266</v>
      </c>
      <c r="AQJ406" s="105" t="s">
        <v>266</v>
      </c>
      <c r="AQK406" s="105" t="s">
        <v>266</v>
      </c>
      <c r="AQL406" s="105" t="s">
        <v>266</v>
      </c>
      <c r="AQM406" s="105" t="s">
        <v>266</v>
      </c>
      <c r="AQN406" s="105" t="s">
        <v>266</v>
      </c>
      <c r="AQO406" s="105" t="s">
        <v>266</v>
      </c>
      <c r="AQP406" s="105" t="s">
        <v>266</v>
      </c>
      <c r="AQQ406" s="105" t="s">
        <v>266</v>
      </c>
      <c r="AQR406" s="105" t="s">
        <v>266</v>
      </c>
      <c r="AQS406" s="105" t="s">
        <v>266</v>
      </c>
      <c r="AQT406" s="105" t="s">
        <v>266</v>
      </c>
      <c r="AQU406" s="105" t="s">
        <v>266</v>
      </c>
      <c r="AQV406" s="105" t="s">
        <v>266</v>
      </c>
      <c r="AQW406" s="105" t="s">
        <v>266</v>
      </c>
      <c r="AQX406" s="105" t="s">
        <v>266</v>
      </c>
      <c r="AQY406" s="105" t="s">
        <v>266</v>
      </c>
      <c r="AQZ406" s="105" t="s">
        <v>266</v>
      </c>
      <c r="ARA406" s="105" t="s">
        <v>266</v>
      </c>
      <c r="ARB406" s="105" t="s">
        <v>266</v>
      </c>
      <c r="ARC406" s="105" t="s">
        <v>266</v>
      </c>
      <c r="ARD406" s="105" t="s">
        <v>266</v>
      </c>
      <c r="ARE406" s="105" t="s">
        <v>266</v>
      </c>
      <c r="ARF406" s="105" t="s">
        <v>266</v>
      </c>
      <c r="ARG406" s="105" t="s">
        <v>266</v>
      </c>
      <c r="ARH406" s="105" t="s">
        <v>266</v>
      </c>
      <c r="ARI406" s="105" t="s">
        <v>266</v>
      </c>
      <c r="ARJ406" s="105" t="s">
        <v>266</v>
      </c>
      <c r="ARK406" s="105" t="s">
        <v>266</v>
      </c>
      <c r="ARL406" s="105" t="s">
        <v>266</v>
      </c>
      <c r="ARM406" s="105" t="s">
        <v>266</v>
      </c>
      <c r="ARN406" s="105" t="s">
        <v>266</v>
      </c>
      <c r="ARO406" s="105" t="s">
        <v>266</v>
      </c>
      <c r="ARP406" s="105" t="s">
        <v>266</v>
      </c>
      <c r="ARQ406" s="105" t="s">
        <v>266</v>
      </c>
      <c r="ARR406" s="105" t="s">
        <v>266</v>
      </c>
      <c r="ARS406" s="105" t="s">
        <v>266</v>
      </c>
      <c r="ART406" s="105" t="s">
        <v>266</v>
      </c>
      <c r="ARU406" s="105" t="s">
        <v>266</v>
      </c>
      <c r="ARV406" s="105" t="s">
        <v>266</v>
      </c>
      <c r="ARW406" s="105" t="s">
        <v>266</v>
      </c>
      <c r="ARX406" s="105" t="s">
        <v>266</v>
      </c>
      <c r="ARY406" s="105" t="s">
        <v>266</v>
      </c>
      <c r="ARZ406" s="105" t="s">
        <v>266</v>
      </c>
      <c r="ASA406" s="105" t="s">
        <v>266</v>
      </c>
      <c r="ASB406" s="105" t="s">
        <v>266</v>
      </c>
      <c r="ASC406" s="105" t="s">
        <v>266</v>
      </c>
      <c r="ASD406" s="105" t="s">
        <v>266</v>
      </c>
      <c r="ASE406" s="105" t="s">
        <v>266</v>
      </c>
      <c r="ASF406" s="105" t="s">
        <v>266</v>
      </c>
      <c r="ASG406" s="105" t="s">
        <v>266</v>
      </c>
      <c r="ASH406" s="105" t="s">
        <v>266</v>
      </c>
      <c r="ASI406" s="105" t="s">
        <v>266</v>
      </c>
      <c r="ASJ406" s="105" t="s">
        <v>266</v>
      </c>
      <c r="ASK406" s="105" t="s">
        <v>266</v>
      </c>
      <c r="ASL406" s="105" t="s">
        <v>266</v>
      </c>
      <c r="ASM406" s="105" t="s">
        <v>266</v>
      </c>
      <c r="ASN406" s="105" t="s">
        <v>266</v>
      </c>
      <c r="ASO406" s="105" t="s">
        <v>266</v>
      </c>
      <c r="ASP406" s="105" t="s">
        <v>266</v>
      </c>
      <c r="ASQ406" s="105" t="s">
        <v>266</v>
      </c>
      <c r="ASR406" s="105" t="s">
        <v>266</v>
      </c>
      <c r="ASS406" s="105" t="s">
        <v>266</v>
      </c>
      <c r="AST406" s="105" t="s">
        <v>266</v>
      </c>
      <c r="ASU406" s="105" t="s">
        <v>266</v>
      </c>
      <c r="ASV406" s="105" t="s">
        <v>266</v>
      </c>
      <c r="ASW406" s="105" t="s">
        <v>266</v>
      </c>
      <c r="ASX406" s="105" t="s">
        <v>266</v>
      </c>
      <c r="ASY406" s="105" t="s">
        <v>266</v>
      </c>
      <c r="ASZ406" s="105" t="s">
        <v>266</v>
      </c>
      <c r="ATA406" s="105" t="s">
        <v>266</v>
      </c>
      <c r="ATB406" s="105" t="s">
        <v>266</v>
      </c>
      <c r="ATC406" s="105" t="s">
        <v>266</v>
      </c>
      <c r="ATD406" s="105" t="s">
        <v>266</v>
      </c>
      <c r="ATE406" s="105" t="s">
        <v>266</v>
      </c>
      <c r="ATF406" s="105" t="s">
        <v>266</v>
      </c>
      <c r="ATG406" s="105" t="s">
        <v>266</v>
      </c>
      <c r="ATH406" s="105" t="s">
        <v>266</v>
      </c>
      <c r="ATI406" s="105" t="s">
        <v>266</v>
      </c>
      <c r="ATJ406" s="105" t="s">
        <v>266</v>
      </c>
      <c r="ATK406" s="105" t="s">
        <v>266</v>
      </c>
      <c r="ATL406" s="105" t="s">
        <v>266</v>
      </c>
      <c r="ATM406" s="105" t="s">
        <v>266</v>
      </c>
      <c r="ATN406" s="105" t="s">
        <v>266</v>
      </c>
      <c r="ATO406" s="105" t="s">
        <v>266</v>
      </c>
      <c r="ATP406" s="105" t="s">
        <v>266</v>
      </c>
      <c r="ATQ406" s="105" t="s">
        <v>266</v>
      </c>
      <c r="ATR406" s="105" t="s">
        <v>266</v>
      </c>
      <c r="ATS406" s="105" t="s">
        <v>266</v>
      </c>
      <c r="ATT406" s="105" t="s">
        <v>266</v>
      </c>
      <c r="ATU406" s="105" t="s">
        <v>266</v>
      </c>
      <c r="ATV406" s="105" t="s">
        <v>266</v>
      </c>
      <c r="ATW406" s="105" t="s">
        <v>266</v>
      </c>
      <c r="ATX406" s="105" t="s">
        <v>266</v>
      </c>
      <c r="ATY406" s="105" t="s">
        <v>266</v>
      </c>
      <c r="ATZ406" s="105" t="s">
        <v>266</v>
      </c>
      <c r="AUA406" s="105" t="s">
        <v>266</v>
      </c>
      <c r="AUB406" s="105" t="s">
        <v>266</v>
      </c>
      <c r="AUC406" s="105" t="s">
        <v>266</v>
      </c>
      <c r="AUD406" s="105" t="s">
        <v>266</v>
      </c>
      <c r="AUE406" s="105" t="s">
        <v>266</v>
      </c>
      <c r="AUF406" s="105" t="s">
        <v>266</v>
      </c>
      <c r="AUG406" s="105" t="s">
        <v>266</v>
      </c>
      <c r="AUH406" s="105" t="s">
        <v>266</v>
      </c>
      <c r="AUI406" s="105" t="s">
        <v>266</v>
      </c>
      <c r="AUJ406" s="105" t="s">
        <v>266</v>
      </c>
      <c r="AUK406" s="105" t="s">
        <v>266</v>
      </c>
      <c r="AUL406" s="105" t="s">
        <v>266</v>
      </c>
      <c r="AUM406" s="105" t="s">
        <v>266</v>
      </c>
      <c r="AUN406" s="105" t="s">
        <v>266</v>
      </c>
      <c r="AUO406" s="105" t="s">
        <v>266</v>
      </c>
      <c r="AUP406" s="105" t="s">
        <v>266</v>
      </c>
      <c r="AUQ406" s="105" t="s">
        <v>266</v>
      </c>
      <c r="AUR406" s="105" t="s">
        <v>266</v>
      </c>
      <c r="AUS406" s="105" t="s">
        <v>266</v>
      </c>
      <c r="AUT406" s="105" t="s">
        <v>266</v>
      </c>
      <c r="AUU406" s="105" t="s">
        <v>266</v>
      </c>
      <c r="AUV406" s="105" t="s">
        <v>266</v>
      </c>
      <c r="AUW406" s="105" t="s">
        <v>266</v>
      </c>
      <c r="AUX406" s="105" t="s">
        <v>266</v>
      </c>
      <c r="AUY406" s="105" t="s">
        <v>266</v>
      </c>
      <c r="AUZ406" s="105" t="s">
        <v>266</v>
      </c>
      <c r="AVA406" s="105" t="s">
        <v>266</v>
      </c>
      <c r="AVB406" s="105" t="s">
        <v>266</v>
      </c>
      <c r="AVC406" s="105" t="s">
        <v>266</v>
      </c>
      <c r="AVD406" s="105" t="s">
        <v>266</v>
      </c>
      <c r="AVE406" s="105" t="s">
        <v>266</v>
      </c>
      <c r="AVF406" s="105" t="s">
        <v>266</v>
      </c>
      <c r="AVG406" s="105" t="s">
        <v>266</v>
      </c>
      <c r="AVH406" s="105" t="s">
        <v>266</v>
      </c>
      <c r="AVI406" s="105" t="s">
        <v>266</v>
      </c>
      <c r="AVJ406" s="105" t="s">
        <v>266</v>
      </c>
      <c r="AVK406" s="105" t="s">
        <v>266</v>
      </c>
      <c r="AVL406" s="105" t="s">
        <v>266</v>
      </c>
      <c r="AVM406" s="105" t="s">
        <v>266</v>
      </c>
      <c r="AVN406" s="105" t="s">
        <v>266</v>
      </c>
      <c r="AVO406" s="105" t="s">
        <v>266</v>
      </c>
      <c r="AVP406" s="105" t="s">
        <v>266</v>
      </c>
      <c r="AVQ406" s="105" t="s">
        <v>266</v>
      </c>
      <c r="AVR406" s="105" t="s">
        <v>266</v>
      </c>
      <c r="AVS406" s="105" t="s">
        <v>266</v>
      </c>
      <c r="AVT406" s="105" t="s">
        <v>266</v>
      </c>
      <c r="AVU406" s="105" t="s">
        <v>266</v>
      </c>
      <c r="AVV406" s="105" t="s">
        <v>266</v>
      </c>
      <c r="AVW406" s="105" t="s">
        <v>266</v>
      </c>
      <c r="AVX406" s="105" t="s">
        <v>266</v>
      </c>
      <c r="AVY406" s="105" t="s">
        <v>266</v>
      </c>
      <c r="AVZ406" s="105" t="s">
        <v>266</v>
      </c>
      <c r="AWA406" s="105" t="s">
        <v>266</v>
      </c>
      <c r="AWB406" s="105" t="s">
        <v>266</v>
      </c>
      <c r="AWC406" s="105" t="s">
        <v>266</v>
      </c>
      <c r="AWD406" s="105" t="s">
        <v>266</v>
      </c>
      <c r="AWE406" s="105" t="s">
        <v>266</v>
      </c>
      <c r="AWF406" s="105" t="s">
        <v>266</v>
      </c>
      <c r="AWG406" s="105" t="s">
        <v>266</v>
      </c>
      <c r="AWH406" s="105" t="s">
        <v>266</v>
      </c>
      <c r="AWI406" s="105" t="s">
        <v>266</v>
      </c>
      <c r="AWJ406" s="105" t="s">
        <v>266</v>
      </c>
      <c r="AWK406" s="105" t="s">
        <v>266</v>
      </c>
      <c r="AWL406" s="105" t="s">
        <v>266</v>
      </c>
      <c r="AWM406" s="105" t="s">
        <v>266</v>
      </c>
      <c r="AWN406" s="105" t="s">
        <v>266</v>
      </c>
      <c r="AWO406" s="105" t="s">
        <v>266</v>
      </c>
      <c r="AWP406" s="105" t="s">
        <v>266</v>
      </c>
      <c r="AWQ406" s="105" t="s">
        <v>266</v>
      </c>
      <c r="AWR406" s="105" t="s">
        <v>266</v>
      </c>
      <c r="AWS406" s="105" t="s">
        <v>266</v>
      </c>
      <c r="AWT406" s="105" t="s">
        <v>266</v>
      </c>
      <c r="AWU406" s="105" t="s">
        <v>266</v>
      </c>
      <c r="AWV406" s="105" t="s">
        <v>266</v>
      </c>
      <c r="AWW406" s="105" t="s">
        <v>266</v>
      </c>
      <c r="AWX406" s="105" t="s">
        <v>266</v>
      </c>
      <c r="AWY406" s="105" t="s">
        <v>266</v>
      </c>
      <c r="AWZ406" s="105" t="s">
        <v>266</v>
      </c>
      <c r="AXA406" s="105" t="s">
        <v>266</v>
      </c>
      <c r="AXB406" s="105" t="s">
        <v>266</v>
      </c>
      <c r="AXC406" s="105" t="s">
        <v>266</v>
      </c>
      <c r="AXD406" s="105" t="s">
        <v>266</v>
      </c>
      <c r="AXE406" s="105" t="s">
        <v>266</v>
      </c>
      <c r="AXF406" s="105" t="s">
        <v>266</v>
      </c>
      <c r="AXG406" s="105" t="s">
        <v>266</v>
      </c>
      <c r="AXH406" s="105" t="s">
        <v>266</v>
      </c>
      <c r="AXI406" s="105" t="s">
        <v>266</v>
      </c>
      <c r="AXJ406" s="105" t="s">
        <v>266</v>
      </c>
      <c r="AXK406" s="105" t="s">
        <v>266</v>
      </c>
      <c r="AXL406" s="105" t="s">
        <v>266</v>
      </c>
      <c r="AXM406" s="105" t="s">
        <v>266</v>
      </c>
      <c r="AXN406" s="105" t="s">
        <v>266</v>
      </c>
      <c r="AXO406" s="105" t="s">
        <v>266</v>
      </c>
      <c r="AXP406" s="105" t="s">
        <v>266</v>
      </c>
      <c r="AXQ406" s="105" t="s">
        <v>266</v>
      </c>
      <c r="AXR406" s="105" t="s">
        <v>266</v>
      </c>
      <c r="AXS406" s="105" t="s">
        <v>266</v>
      </c>
      <c r="AXT406" s="105" t="s">
        <v>266</v>
      </c>
      <c r="AXU406" s="105" t="s">
        <v>266</v>
      </c>
      <c r="AXV406" s="105" t="s">
        <v>266</v>
      </c>
      <c r="AXW406" s="105" t="s">
        <v>266</v>
      </c>
      <c r="AXX406" s="105" t="s">
        <v>266</v>
      </c>
      <c r="AXY406" s="105" t="s">
        <v>266</v>
      </c>
      <c r="AXZ406" s="105" t="s">
        <v>266</v>
      </c>
      <c r="AYA406" s="105" t="s">
        <v>266</v>
      </c>
      <c r="AYB406" s="105" t="s">
        <v>266</v>
      </c>
      <c r="AYC406" s="105" t="s">
        <v>266</v>
      </c>
      <c r="AYD406" s="105" t="s">
        <v>266</v>
      </c>
      <c r="AYE406" s="105" t="s">
        <v>266</v>
      </c>
      <c r="AYF406" s="105" t="s">
        <v>266</v>
      </c>
      <c r="AYG406" s="105" t="s">
        <v>266</v>
      </c>
      <c r="AYH406" s="105" t="s">
        <v>266</v>
      </c>
      <c r="AYI406" s="105" t="s">
        <v>266</v>
      </c>
      <c r="AYJ406" s="105" t="s">
        <v>266</v>
      </c>
      <c r="AYK406" s="105" t="s">
        <v>266</v>
      </c>
      <c r="AYL406" s="105" t="s">
        <v>266</v>
      </c>
      <c r="AYM406" s="105" t="s">
        <v>266</v>
      </c>
      <c r="AYN406" s="105" t="s">
        <v>266</v>
      </c>
      <c r="AYO406" s="105" t="s">
        <v>266</v>
      </c>
      <c r="AYP406" s="105" t="s">
        <v>266</v>
      </c>
      <c r="AYQ406" s="105" t="s">
        <v>266</v>
      </c>
      <c r="AYR406" s="105" t="s">
        <v>266</v>
      </c>
      <c r="AYS406" s="105" t="s">
        <v>266</v>
      </c>
      <c r="AYT406" s="105" t="s">
        <v>266</v>
      </c>
      <c r="AYU406" s="105" t="s">
        <v>266</v>
      </c>
      <c r="AYV406" s="105" t="s">
        <v>266</v>
      </c>
      <c r="AYW406" s="105" t="s">
        <v>266</v>
      </c>
      <c r="AYX406" s="105" t="s">
        <v>266</v>
      </c>
      <c r="AYY406" s="105" t="s">
        <v>266</v>
      </c>
      <c r="AYZ406" s="105" t="s">
        <v>266</v>
      </c>
      <c r="AZA406" s="105" t="s">
        <v>266</v>
      </c>
      <c r="AZB406" s="105" t="s">
        <v>266</v>
      </c>
      <c r="AZC406" s="105" t="s">
        <v>266</v>
      </c>
      <c r="AZD406" s="105" t="s">
        <v>266</v>
      </c>
      <c r="AZE406" s="105" t="s">
        <v>266</v>
      </c>
      <c r="AZF406" s="105" t="s">
        <v>266</v>
      </c>
      <c r="AZG406" s="105" t="s">
        <v>266</v>
      </c>
      <c r="AZH406" s="105" t="s">
        <v>266</v>
      </c>
      <c r="AZI406" s="105" t="s">
        <v>266</v>
      </c>
      <c r="AZJ406" s="105" t="s">
        <v>266</v>
      </c>
      <c r="AZK406" s="105" t="s">
        <v>266</v>
      </c>
      <c r="AZL406" s="105" t="s">
        <v>266</v>
      </c>
      <c r="AZM406" s="105" t="s">
        <v>266</v>
      </c>
      <c r="AZN406" s="105" t="s">
        <v>266</v>
      </c>
      <c r="AZO406" s="105" t="s">
        <v>266</v>
      </c>
      <c r="AZP406" s="105" t="s">
        <v>266</v>
      </c>
      <c r="AZQ406" s="105" t="s">
        <v>266</v>
      </c>
      <c r="AZR406" s="105" t="s">
        <v>266</v>
      </c>
      <c r="AZS406" s="105" t="s">
        <v>266</v>
      </c>
      <c r="AZT406" s="105" t="s">
        <v>266</v>
      </c>
      <c r="AZU406" s="105" t="s">
        <v>266</v>
      </c>
      <c r="AZV406" s="105" t="s">
        <v>266</v>
      </c>
      <c r="AZW406" s="105" t="s">
        <v>266</v>
      </c>
      <c r="AZX406" s="105" t="s">
        <v>266</v>
      </c>
      <c r="AZY406" s="105" t="s">
        <v>266</v>
      </c>
      <c r="AZZ406" s="105" t="s">
        <v>266</v>
      </c>
      <c r="BAA406" s="105" t="s">
        <v>266</v>
      </c>
      <c r="BAB406" s="105" t="s">
        <v>266</v>
      </c>
      <c r="BAC406" s="105" t="s">
        <v>266</v>
      </c>
      <c r="BAD406" s="105" t="s">
        <v>266</v>
      </c>
      <c r="BAE406" s="105" t="s">
        <v>266</v>
      </c>
      <c r="BAF406" s="105" t="s">
        <v>266</v>
      </c>
      <c r="BAG406" s="105" t="s">
        <v>266</v>
      </c>
      <c r="BAH406" s="105" t="s">
        <v>266</v>
      </c>
      <c r="BAI406" s="105" t="s">
        <v>266</v>
      </c>
      <c r="BAJ406" s="105" t="s">
        <v>266</v>
      </c>
      <c r="BAK406" s="105" t="s">
        <v>266</v>
      </c>
      <c r="BAL406" s="105" t="s">
        <v>266</v>
      </c>
      <c r="BAM406" s="105" t="s">
        <v>266</v>
      </c>
      <c r="BAN406" s="105" t="s">
        <v>266</v>
      </c>
      <c r="BAO406" s="105" t="s">
        <v>266</v>
      </c>
      <c r="BAP406" s="105" t="s">
        <v>266</v>
      </c>
      <c r="BAQ406" s="105" t="s">
        <v>266</v>
      </c>
      <c r="BAR406" s="105" t="s">
        <v>266</v>
      </c>
      <c r="BAS406" s="105" t="s">
        <v>266</v>
      </c>
      <c r="BAT406" s="105" t="s">
        <v>266</v>
      </c>
      <c r="BAU406" s="105" t="s">
        <v>266</v>
      </c>
      <c r="BAV406" s="105" t="s">
        <v>266</v>
      </c>
      <c r="BAW406" s="105" t="s">
        <v>266</v>
      </c>
      <c r="BAX406" s="105" t="s">
        <v>266</v>
      </c>
      <c r="BAY406" s="105" t="s">
        <v>266</v>
      </c>
      <c r="BAZ406" s="105" t="s">
        <v>266</v>
      </c>
      <c r="BBA406" s="105" t="s">
        <v>266</v>
      </c>
      <c r="BBB406" s="105" t="s">
        <v>266</v>
      </c>
      <c r="BBC406" s="105" t="s">
        <v>266</v>
      </c>
      <c r="BBD406" s="105" t="s">
        <v>266</v>
      </c>
      <c r="BBE406" s="105" t="s">
        <v>266</v>
      </c>
      <c r="BBF406" s="105" t="s">
        <v>266</v>
      </c>
      <c r="BBG406" s="105" t="s">
        <v>266</v>
      </c>
      <c r="BBH406" s="105" t="s">
        <v>266</v>
      </c>
      <c r="BBI406" s="105" t="s">
        <v>266</v>
      </c>
      <c r="BBJ406" s="105" t="s">
        <v>266</v>
      </c>
      <c r="BBK406" s="105" t="s">
        <v>266</v>
      </c>
      <c r="BBL406" s="105" t="s">
        <v>266</v>
      </c>
      <c r="BBM406" s="105" t="s">
        <v>266</v>
      </c>
      <c r="BBN406" s="105" t="s">
        <v>266</v>
      </c>
      <c r="BBO406" s="105" t="s">
        <v>266</v>
      </c>
      <c r="BBP406" s="105" t="s">
        <v>266</v>
      </c>
      <c r="BBQ406" s="105" t="s">
        <v>266</v>
      </c>
      <c r="BBR406" s="105" t="s">
        <v>266</v>
      </c>
      <c r="BBS406" s="105" t="s">
        <v>266</v>
      </c>
      <c r="BBT406" s="105" t="s">
        <v>266</v>
      </c>
      <c r="BBU406" s="105" t="s">
        <v>266</v>
      </c>
      <c r="BBV406" s="105" t="s">
        <v>266</v>
      </c>
      <c r="BBW406" s="105" t="s">
        <v>266</v>
      </c>
      <c r="BBX406" s="105" t="s">
        <v>266</v>
      </c>
      <c r="BBY406" s="105" t="s">
        <v>266</v>
      </c>
      <c r="BBZ406" s="105" t="s">
        <v>266</v>
      </c>
      <c r="BCA406" s="105" t="s">
        <v>266</v>
      </c>
      <c r="BCB406" s="105" t="s">
        <v>266</v>
      </c>
      <c r="BCC406" s="105" t="s">
        <v>266</v>
      </c>
      <c r="BCD406" s="105" t="s">
        <v>266</v>
      </c>
      <c r="BCE406" s="105" t="s">
        <v>266</v>
      </c>
      <c r="BCF406" s="105" t="s">
        <v>266</v>
      </c>
      <c r="BCG406" s="105" t="s">
        <v>266</v>
      </c>
      <c r="BCH406" s="105" t="s">
        <v>266</v>
      </c>
      <c r="BCI406" s="105" t="s">
        <v>266</v>
      </c>
      <c r="BCJ406" s="105" t="s">
        <v>266</v>
      </c>
      <c r="BCK406" s="105" t="s">
        <v>266</v>
      </c>
      <c r="BCL406" s="105" t="s">
        <v>266</v>
      </c>
      <c r="BCM406" s="105" t="s">
        <v>266</v>
      </c>
      <c r="BCN406" s="105" t="s">
        <v>266</v>
      </c>
      <c r="BCO406" s="105" t="s">
        <v>266</v>
      </c>
      <c r="BCP406" s="105" t="s">
        <v>266</v>
      </c>
      <c r="BCQ406" s="105" t="s">
        <v>266</v>
      </c>
      <c r="BCR406" s="105" t="s">
        <v>266</v>
      </c>
      <c r="BCS406" s="105" t="s">
        <v>266</v>
      </c>
      <c r="BCT406" s="105" t="s">
        <v>266</v>
      </c>
      <c r="BCU406" s="105" t="s">
        <v>266</v>
      </c>
      <c r="BCV406" s="105" t="s">
        <v>266</v>
      </c>
      <c r="BCW406" s="105" t="s">
        <v>266</v>
      </c>
      <c r="BCX406" s="105" t="s">
        <v>266</v>
      </c>
      <c r="BCY406" s="105" t="s">
        <v>266</v>
      </c>
      <c r="BCZ406" s="105" t="s">
        <v>266</v>
      </c>
      <c r="BDA406" s="105" t="s">
        <v>266</v>
      </c>
      <c r="BDB406" s="105" t="s">
        <v>266</v>
      </c>
      <c r="BDC406" s="105" t="s">
        <v>266</v>
      </c>
      <c r="BDD406" s="105" t="s">
        <v>266</v>
      </c>
      <c r="BDE406" s="105" t="s">
        <v>266</v>
      </c>
      <c r="BDF406" s="105" t="s">
        <v>266</v>
      </c>
      <c r="BDG406" s="105" t="s">
        <v>266</v>
      </c>
      <c r="BDH406" s="105" t="s">
        <v>266</v>
      </c>
      <c r="BDI406" s="105" t="s">
        <v>266</v>
      </c>
      <c r="BDJ406" s="105" t="s">
        <v>266</v>
      </c>
      <c r="BDK406" s="105" t="s">
        <v>266</v>
      </c>
      <c r="BDL406" s="105" t="s">
        <v>266</v>
      </c>
      <c r="BDM406" s="105" t="s">
        <v>266</v>
      </c>
      <c r="BDN406" s="105" t="s">
        <v>266</v>
      </c>
      <c r="BDO406" s="105" t="s">
        <v>266</v>
      </c>
      <c r="BDP406" s="105" t="s">
        <v>266</v>
      </c>
      <c r="BDQ406" s="105" t="s">
        <v>266</v>
      </c>
      <c r="BDR406" s="105" t="s">
        <v>266</v>
      </c>
      <c r="BDS406" s="105" t="s">
        <v>266</v>
      </c>
      <c r="BDT406" s="105" t="s">
        <v>266</v>
      </c>
      <c r="BDU406" s="105" t="s">
        <v>266</v>
      </c>
      <c r="BDV406" s="105" t="s">
        <v>266</v>
      </c>
      <c r="BDW406" s="105" t="s">
        <v>266</v>
      </c>
      <c r="BDX406" s="105" t="s">
        <v>266</v>
      </c>
      <c r="BDY406" s="105" t="s">
        <v>266</v>
      </c>
      <c r="BDZ406" s="105" t="s">
        <v>266</v>
      </c>
      <c r="BEA406" s="105" t="s">
        <v>266</v>
      </c>
      <c r="BEB406" s="105" t="s">
        <v>266</v>
      </c>
      <c r="BEC406" s="105" t="s">
        <v>266</v>
      </c>
      <c r="BED406" s="105" t="s">
        <v>266</v>
      </c>
      <c r="BEE406" s="105" t="s">
        <v>266</v>
      </c>
      <c r="BEF406" s="105" t="s">
        <v>266</v>
      </c>
      <c r="BEG406" s="105" t="s">
        <v>266</v>
      </c>
      <c r="BEH406" s="105" t="s">
        <v>266</v>
      </c>
      <c r="BEI406" s="105" t="s">
        <v>266</v>
      </c>
      <c r="BEJ406" s="105" t="s">
        <v>266</v>
      </c>
      <c r="BEK406" s="105" t="s">
        <v>266</v>
      </c>
      <c r="BEL406" s="105" t="s">
        <v>266</v>
      </c>
      <c r="BEM406" s="105" t="s">
        <v>266</v>
      </c>
      <c r="BEN406" s="105" t="s">
        <v>266</v>
      </c>
      <c r="BEO406" s="105" t="s">
        <v>266</v>
      </c>
      <c r="BEP406" s="105" t="s">
        <v>266</v>
      </c>
      <c r="BEQ406" s="105" t="s">
        <v>266</v>
      </c>
      <c r="BER406" s="105" t="s">
        <v>266</v>
      </c>
      <c r="BES406" s="105" t="s">
        <v>266</v>
      </c>
      <c r="BET406" s="105" t="s">
        <v>266</v>
      </c>
      <c r="BEU406" s="105" t="s">
        <v>266</v>
      </c>
      <c r="BEV406" s="105" t="s">
        <v>266</v>
      </c>
      <c r="BEW406" s="105" t="s">
        <v>266</v>
      </c>
      <c r="BEX406" s="105" t="s">
        <v>266</v>
      </c>
      <c r="BEY406" s="105" t="s">
        <v>266</v>
      </c>
      <c r="BEZ406" s="105" t="s">
        <v>266</v>
      </c>
      <c r="BFA406" s="105" t="s">
        <v>266</v>
      </c>
      <c r="BFB406" s="105" t="s">
        <v>266</v>
      </c>
      <c r="BFC406" s="105" t="s">
        <v>266</v>
      </c>
      <c r="BFD406" s="105" t="s">
        <v>266</v>
      </c>
      <c r="BFE406" s="105" t="s">
        <v>266</v>
      </c>
      <c r="BFF406" s="105" t="s">
        <v>266</v>
      </c>
      <c r="BFG406" s="105" t="s">
        <v>266</v>
      </c>
      <c r="BFH406" s="105" t="s">
        <v>266</v>
      </c>
      <c r="BFI406" s="105" t="s">
        <v>266</v>
      </c>
      <c r="BFJ406" s="105" t="s">
        <v>266</v>
      </c>
      <c r="BFK406" s="105" t="s">
        <v>266</v>
      </c>
      <c r="BFL406" s="105" t="s">
        <v>266</v>
      </c>
      <c r="BFM406" s="105" t="s">
        <v>266</v>
      </c>
      <c r="BFN406" s="105" t="s">
        <v>266</v>
      </c>
      <c r="BFO406" s="105" t="s">
        <v>266</v>
      </c>
      <c r="BFP406" s="105" t="s">
        <v>266</v>
      </c>
      <c r="BFQ406" s="105" t="s">
        <v>266</v>
      </c>
      <c r="BFR406" s="105" t="s">
        <v>266</v>
      </c>
      <c r="BFS406" s="105" t="s">
        <v>266</v>
      </c>
      <c r="BFT406" s="105" t="s">
        <v>266</v>
      </c>
      <c r="BFU406" s="105" t="s">
        <v>266</v>
      </c>
      <c r="BFV406" s="105" t="s">
        <v>266</v>
      </c>
      <c r="BFW406" s="105" t="s">
        <v>266</v>
      </c>
      <c r="BFX406" s="105" t="s">
        <v>266</v>
      </c>
      <c r="BFY406" s="105" t="s">
        <v>266</v>
      </c>
      <c r="BFZ406" s="105" t="s">
        <v>266</v>
      </c>
      <c r="BGA406" s="105" t="s">
        <v>266</v>
      </c>
      <c r="BGB406" s="105" t="s">
        <v>266</v>
      </c>
      <c r="BGC406" s="105" t="s">
        <v>266</v>
      </c>
      <c r="BGD406" s="105" t="s">
        <v>266</v>
      </c>
      <c r="BGE406" s="105" t="s">
        <v>266</v>
      </c>
      <c r="BGF406" s="105" t="s">
        <v>266</v>
      </c>
      <c r="BGG406" s="105" t="s">
        <v>266</v>
      </c>
      <c r="BGH406" s="105" t="s">
        <v>266</v>
      </c>
      <c r="BGI406" s="105" t="s">
        <v>266</v>
      </c>
      <c r="BGJ406" s="105" t="s">
        <v>266</v>
      </c>
      <c r="BGK406" s="105" t="s">
        <v>266</v>
      </c>
      <c r="BGL406" s="105" t="s">
        <v>266</v>
      </c>
      <c r="BGM406" s="105" t="s">
        <v>266</v>
      </c>
      <c r="BGN406" s="105" t="s">
        <v>266</v>
      </c>
      <c r="BGO406" s="105" t="s">
        <v>266</v>
      </c>
      <c r="BGP406" s="105" t="s">
        <v>266</v>
      </c>
      <c r="BGQ406" s="105" t="s">
        <v>266</v>
      </c>
      <c r="BGR406" s="105" t="s">
        <v>266</v>
      </c>
      <c r="BGS406" s="105" t="s">
        <v>266</v>
      </c>
      <c r="BGT406" s="105" t="s">
        <v>266</v>
      </c>
      <c r="BGU406" s="105" t="s">
        <v>266</v>
      </c>
      <c r="BGV406" s="105" t="s">
        <v>266</v>
      </c>
      <c r="BGW406" s="105" t="s">
        <v>266</v>
      </c>
      <c r="BGX406" s="105" t="s">
        <v>266</v>
      </c>
      <c r="BGY406" s="105" t="s">
        <v>266</v>
      </c>
      <c r="BGZ406" s="105" t="s">
        <v>266</v>
      </c>
      <c r="BHA406" s="105" t="s">
        <v>266</v>
      </c>
      <c r="BHB406" s="105" t="s">
        <v>266</v>
      </c>
      <c r="BHC406" s="105" t="s">
        <v>266</v>
      </c>
      <c r="BHD406" s="105" t="s">
        <v>266</v>
      </c>
      <c r="BHE406" s="105" t="s">
        <v>266</v>
      </c>
      <c r="BHF406" s="105" t="s">
        <v>266</v>
      </c>
      <c r="BHG406" s="105" t="s">
        <v>266</v>
      </c>
      <c r="BHH406" s="105" t="s">
        <v>266</v>
      </c>
      <c r="BHI406" s="105" t="s">
        <v>266</v>
      </c>
      <c r="BHJ406" s="105" t="s">
        <v>266</v>
      </c>
      <c r="BHK406" s="105" t="s">
        <v>266</v>
      </c>
      <c r="BHL406" s="105" t="s">
        <v>266</v>
      </c>
      <c r="BHM406" s="105" t="s">
        <v>266</v>
      </c>
      <c r="BHN406" s="105" t="s">
        <v>266</v>
      </c>
      <c r="BHO406" s="105" t="s">
        <v>266</v>
      </c>
      <c r="BHP406" s="105" t="s">
        <v>266</v>
      </c>
      <c r="BHQ406" s="105" t="s">
        <v>266</v>
      </c>
      <c r="BHR406" s="105" t="s">
        <v>266</v>
      </c>
      <c r="BHS406" s="105" t="s">
        <v>266</v>
      </c>
      <c r="BHT406" s="105" t="s">
        <v>266</v>
      </c>
      <c r="BHU406" s="105" t="s">
        <v>266</v>
      </c>
      <c r="BHV406" s="105" t="s">
        <v>266</v>
      </c>
      <c r="BHW406" s="105" t="s">
        <v>266</v>
      </c>
      <c r="BHX406" s="105" t="s">
        <v>266</v>
      </c>
      <c r="BHY406" s="105" t="s">
        <v>266</v>
      </c>
      <c r="BHZ406" s="105" t="s">
        <v>266</v>
      </c>
      <c r="BIA406" s="105" t="s">
        <v>266</v>
      </c>
      <c r="BIB406" s="105" t="s">
        <v>266</v>
      </c>
      <c r="BIC406" s="105" t="s">
        <v>266</v>
      </c>
      <c r="BID406" s="105" t="s">
        <v>266</v>
      </c>
      <c r="BIE406" s="105" t="s">
        <v>266</v>
      </c>
      <c r="BIF406" s="105" t="s">
        <v>266</v>
      </c>
      <c r="BIG406" s="105" t="s">
        <v>266</v>
      </c>
      <c r="BIH406" s="105" t="s">
        <v>266</v>
      </c>
      <c r="BII406" s="105" t="s">
        <v>266</v>
      </c>
      <c r="BIJ406" s="105" t="s">
        <v>266</v>
      </c>
      <c r="BIK406" s="105" t="s">
        <v>266</v>
      </c>
      <c r="BIL406" s="105" t="s">
        <v>266</v>
      </c>
      <c r="BIM406" s="105" t="s">
        <v>266</v>
      </c>
      <c r="BIN406" s="105" t="s">
        <v>266</v>
      </c>
      <c r="BIO406" s="105" t="s">
        <v>266</v>
      </c>
      <c r="BIP406" s="105" t="s">
        <v>266</v>
      </c>
      <c r="BIQ406" s="105" t="s">
        <v>266</v>
      </c>
      <c r="BIR406" s="105" t="s">
        <v>266</v>
      </c>
      <c r="BIS406" s="105" t="s">
        <v>266</v>
      </c>
      <c r="BIT406" s="105" t="s">
        <v>266</v>
      </c>
      <c r="BIU406" s="105" t="s">
        <v>266</v>
      </c>
      <c r="BIV406" s="105" t="s">
        <v>266</v>
      </c>
      <c r="BIW406" s="105" t="s">
        <v>266</v>
      </c>
      <c r="BIX406" s="105" t="s">
        <v>266</v>
      </c>
      <c r="BIY406" s="105" t="s">
        <v>266</v>
      </c>
      <c r="BIZ406" s="105" t="s">
        <v>266</v>
      </c>
      <c r="BJA406" s="105" t="s">
        <v>266</v>
      </c>
      <c r="BJB406" s="105" t="s">
        <v>266</v>
      </c>
      <c r="BJC406" s="105" t="s">
        <v>266</v>
      </c>
      <c r="BJD406" s="105" t="s">
        <v>266</v>
      </c>
      <c r="BJE406" s="105" t="s">
        <v>266</v>
      </c>
      <c r="BJF406" s="105" t="s">
        <v>266</v>
      </c>
      <c r="BJG406" s="105" t="s">
        <v>266</v>
      </c>
      <c r="BJH406" s="105" t="s">
        <v>266</v>
      </c>
      <c r="BJI406" s="105" t="s">
        <v>266</v>
      </c>
      <c r="BJJ406" s="105" t="s">
        <v>266</v>
      </c>
      <c r="BJK406" s="105" t="s">
        <v>266</v>
      </c>
      <c r="BJL406" s="105" t="s">
        <v>266</v>
      </c>
      <c r="BJM406" s="105" t="s">
        <v>266</v>
      </c>
      <c r="BJN406" s="105" t="s">
        <v>266</v>
      </c>
      <c r="BJO406" s="105" t="s">
        <v>266</v>
      </c>
      <c r="BJP406" s="105" t="s">
        <v>266</v>
      </c>
      <c r="BJQ406" s="105" t="s">
        <v>266</v>
      </c>
      <c r="BJR406" s="105" t="s">
        <v>266</v>
      </c>
      <c r="BJS406" s="105" t="s">
        <v>266</v>
      </c>
      <c r="BJT406" s="105" t="s">
        <v>266</v>
      </c>
      <c r="BJU406" s="105" t="s">
        <v>266</v>
      </c>
      <c r="BJV406" s="105" t="s">
        <v>266</v>
      </c>
      <c r="BJW406" s="105" t="s">
        <v>266</v>
      </c>
      <c r="BJX406" s="105" t="s">
        <v>266</v>
      </c>
      <c r="BJY406" s="105" t="s">
        <v>266</v>
      </c>
      <c r="BJZ406" s="105" t="s">
        <v>266</v>
      </c>
      <c r="BKA406" s="105" t="s">
        <v>266</v>
      </c>
      <c r="BKB406" s="105" t="s">
        <v>266</v>
      </c>
      <c r="BKC406" s="105" t="s">
        <v>266</v>
      </c>
      <c r="BKD406" s="105" t="s">
        <v>266</v>
      </c>
      <c r="BKE406" s="105" t="s">
        <v>266</v>
      </c>
      <c r="BKF406" s="105" t="s">
        <v>266</v>
      </c>
      <c r="BKG406" s="105" t="s">
        <v>266</v>
      </c>
      <c r="BKH406" s="105" t="s">
        <v>266</v>
      </c>
      <c r="BKI406" s="105" t="s">
        <v>266</v>
      </c>
      <c r="BKJ406" s="105" t="s">
        <v>266</v>
      </c>
      <c r="BKK406" s="105" t="s">
        <v>266</v>
      </c>
      <c r="BKL406" s="105" t="s">
        <v>266</v>
      </c>
      <c r="BKM406" s="105" t="s">
        <v>266</v>
      </c>
      <c r="BKN406" s="105" t="s">
        <v>266</v>
      </c>
      <c r="BKO406" s="105" t="s">
        <v>266</v>
      </c>
      <c r="BKP406" s="105" t="s">
        <v>266</v>
      </c>
      <c r="BKQ406" s="105" t="s">
        <v>266</v>
      </c>
      <c r="BKR406" s="105" t="s">
        <v>266</v>
      </c>
      <c r="BKS406" s="105" t="s">
        <v>266</v>
      </c>
      <c r="BKT406" s="105" t="s">
        <v>266</v>
      </c>
      <c r="BKU406" s="105" t="s">
        <v>266</v>
      </c>
      <c r="BKV406" s="105" t="s">
        <v>266</v>
      </c>
      <c r="BKW406" s="105" t="s">
        <v>266</v>
      </c>
      <c r="BKX406" s="105" t="s">
        <v>266</v>
      </c>
      <c r="BKY406" s="105" t="s">
        <v>266</v>
      </c>
      <c r="BKZ406" s="105" t="s">
        <v>266</v>
      </c>
      <c r="BLA406" s="105" t="s">
        <v>266</v>
      </c>
      <c r="BLB406" s="105" t="s">
        <v>266</v>
      </c>
      <c r="BLC406" s="105" t="s">
        <v>266</v>
      </c>
      <c r="BLD406" s="105" t="s">
        <v>266</v>
      </c>
      <c r="BLE406" s="105" t="s">
        <v>266</v>
      </c>
      <c r="BLF406" s="105" t="s">
        <v>266</v>
      </c>
      <c r="BLG406" s="105" t="s">
        <v>266</v>
      </c>
      <c r="BLH406" s="105" t="s">
        <v>266</v>
      </c>
      <c r="BLI406" s="105" t="s">
        <v>266</v>
      </c>
      <c r="BLJ406" s="105" t="s">
        <v>266</v>
      </c>
      <c r="BLK406" s="105" t="s">
        <v>266</v>
      </c>
      <c r="BLL406" s="105" t="s">
        <v>266</v>
      </c>
      <c r="BLM406" s="105" t="s">
        <v>266</v>
      </c>
      <c r="BLN406" s="105" t="s">
        <v>266</v>
      </c>
      <c r="BLO406" s="105" t="s">
        <v>266</v>
      </c>
      <c r="BLP406" s="105" t="s">
        <v>266</v>
      </c>
      <c r="BLQ406" s="105" t="s">
        <v>266</v>
      </c>
      <c r="BLR406" s="105" t="s">
        <v>266</v>
      </c>
      <c r="BLS406" s="105" t="s">
        <v>266</v>
      </c>
      <c r="BLT406" s="105" t="s">
        <v>266</v>
      </c>
      <c r="BLU406" s="105" t="s">
        <v>266</v>
      </c>
      <c r="BLV406" s="105" t="s">
        <v>266</v>
      </c>
      <c r="BLW406" s="105" t="s">
        <v>266</v>
      </c>
      <c r="BLX406" s="105" t="s">
        <v>266</v>
      </c>
      <c r="BLY406" s="105" t="s">
        <v>266</v>
      </c>
      <c r="BLZ406" s="105" t="s">
        <v>266</v>
      </c>
      <c r="BMA406" s="105" t="s">
        <v>266</v>
      </c>
      <c r="BMB406" s="105" t="s">
        <v>266</v>
      </c>
      <c r="BMC406" s="105" t="s">
        <v>266</v>
      </c>
      <c r="BMD406" s="105" t="s">
        <v>266</v>
      </c>
      <c r="BME406" s="105" t="s">
        <v>266</v>
      </c>
      <c r="BMF406" s="105" t="s">
        <v>266</v>
      </c>
      <c r="BMG406" s="105" t="s">
        <v>266</v>
      </c>
      <c r="BMH406" s="105" t="s">
        <v>266</v>
      </c>
      <c r="BMI406" s="105" t="s">
        <v>266</v>
      </c>
      <c r="BMJ406" s="105" t="s">
        <v>266</v>
      </c>
      <c r="BMK406" s="105" t="s">
        <v>266</v>
      </c>
      <c r="BML406" s="105" t="s">
        <v>266</v>
      </c>
      <c r="BMM406" s="105" t="s">
        <v>266</v>
      </c>
      <c r="BMN406" s="105" t="s">
        <v>266</v>
      </c>
      <c r="BMO406" s="105" t="s">
        <v>266</v>
      </c>
      <c r="BMP406" s="105" t="s">
        <v>266</v>
      </c>
      <c r="BMQ406" s="105" t="s">
        <v>266</v>
      </c>
      <c r="BMR406" s="105" t="s">
        <v>266</v>
      </c>
      <c r="BMS406" s="105" t="s">
        <v>266</v>
      </c>
      <c r="BMT406" s="105" t="s">
        <v>266</v>
      </c>
      <c r="BMU406" s="105" t="s">
        <v>266</v>
      </c>
      <c r="BMV406" s="105" t="s">
        <v>266</v>
      </c>
      <c r="BMW406" s="105" t="s">
        <v>266</v>
      </c>
      <c r="BMX406" s="105" t="s">
        <v>266</v>
      </c>
      <c r="BMY406" s="105" t="s">
        <v>266</v>
      </c>
      <c r="BMZ406" s="105" t="s">
        <v>266</v>
      </c>
      <c r="BNA406" s="105" t="s">
        <v>266</v>
      </c>
      <c r="BNB406" s="105" t="s">
        <v>266</v>
      </c>
      <c r="BNC406" s="105" t="s">
        <v>266</v>
      </c>
      <c r="BND406" s="105" t="s">
        <v>266</v>
      </c>
      <c r="BNE406" s="105" t="s">
        <v>266</v>
      </c>
      <c r="BNF406" s="105" t="s">
        <v>266</v>
      </c>
      <c r="BNG406" s="105" t="s">
        <v>266</v>
      </c>
      <c r="BNH406" s="105" t="s">
        <v>266</v>
      </c>
      <c r="BNI406" s="105" t="s">
        <v>266</v>
      </c>
      <c r="BNJ406" s="105" t="s">
        <v>266</v>
      </c>
      <c r="BNK406" s="105" t="s">
        <v>266</v>
      </c>
      <c r="BNL406" s="105" t="s">
        <v>266</v>
      </c>
      <c r="BNM406" s="105" t="s">
        <v>266</v>
      </c>
      <c r="BNN406" s="105" t="s">
        <v>266</v>
      </c>
      <c r="BNO406" s="105" t="s">
        <v>266</v>
      </c>
      <c r="BNP406" s="105" t="s">
        <v>266</v>
      </c>
      <c r="BNQ406" s="105" t="s">
        <v>266</v>
      </c>
      <c r="BNR406" s="105" t="s">
        <v>266</v>
      </c>
      <c r="BNS406" s="105" t="s">
        <v>266</v>
      </c>
      <c r="BNT406" s="105" t="s">
        <v>266</v>
      </c>
      <c r="BNU406" s="105" t="s">
        <v>266</v>
      </c>
      <c r="BNV406" s="105" t="s">
        <v>266</v>
      </c>
      <c r="BNW406" s="105" t="s">
        <v>266</v>
      </c>
      <c r="BNX406" s="105" t="s">
        <v>266</v>
      </c>
      <c r="BNY406" s="105" t="s">
        <v>266</v>
      </c>
      <c r="BNZ406" s="105" t="s">
        <v>266</v>
      </c>
      <c r="BOA406" s="105" t="s">
        <v>266</v>
      </c>
      <c r="BOB406" s="105" t="s">
        <v>266</v>
      </c>
      <c r="BOC406" s="105" t="s">
        <v>266</v>
      </c>
      <c r="BOD406" s="105" t="s">
        <v>266</v>
      </c>
      <c r="BOE406" s="105" t="s">
        <v>266</v>
      </c>
      <c r="BOF406" s="105" t="s">
        <v>266</v>
      </c>
      <c r="BOG406" s="105" t="s">
        <v>266</v>
      </c>
      <c r="BOH406" s="105" t="s">
        <v>266</v>
      </c>
      <c r="BOI406" s="105" t="s">
        <v>266</v>
      </c>
      <c r="BOJ406" s="105" t="s">
        <v>266</v>
      </c>
      <c r="BOK406" s="105" t="s">
        <v>266</v>
      </c>
      <c r="BOL406" s="105" t="s">
        <v>266</v>
      </c>
      <c r="BOM406" s="105" t="s">
        <v>266</v>
      </c>
      <c r="BON406" s="105" t="s">
        <v>266</v>
      </c>
      <c r="BOO406" s="105" t="s">
        <v>266</v>
      </c>
      <c r="BOP406" s="105" t="s">
        <v>266</v>
      </c>
      <c r="BOQ406" s="105" t="s">
        <v>266</v>
      </c>
      <c r="BOR406" s="105" t="s">
        <v>266</v>
      </c>
      <c r="BOS406" s="105" t="s">
        <v>266</v>
      </c>
      <c r="BOT406" s="105" t="s">
        <v>266</v>
      </c>
      <c r="BOU406" s="105" t="s">
        <v>266</v>
      </c>
      <c r="BOV406" s="105" t="s">
        <v>266</v>
      </c>
      <c r="BOW406" s="105" t="s">
        <v>266</v>
      </c>
      <c r="BOX406" s="105" t="s">
        <v>266</v>
      </c>
      <c r="BOY406" s="105" t="s">
        <v>266</v>
      </c>
      <c r="BOZ406" s="105" t="s">
        <v>266</v>
      </c>
      <c r="BPA406" s="105" t="s">
        <v>266</v>
      </c>
      <c r="BPB406" s="105" t="s">
        <v>266</v>
      </c>
      <c r="BPC406" s="105" t="s">
        <v>266</v>
      </c>
      <c r="BPD406" s="105" t="s">
        <v>266</v>
      </c>
      <c r="BPE406" s="105" t="s">
        <v>266</v>
      </c>
      <c r="BPF406" s="105" t="s">
        <v>266</v>
      </c>
      <c r="BPG406" s="105" t="s">
        <v>266</v>
      </c>
      <c r="BPH406" s="105" t="s">
        <v>266</v>
      </c>
      <c r="BPI406" s="105" t="s">
        <v>266</v>
      </c>
      <c r="BPJ406" s="105" t="s">
        <v>266</v>
      </c>
      <c r="BPK406" s="105" t="s">
        <v>266</v>
      </c>
      <c r="BPL406" s="105" t="s">
        <v>266</v>
      </c>
      <c r="BPM406" s="105" t="s">
        <v>266</v>
      </c>
      <c r="BPN406" s="105" t="s">
        <v>266</v>
      </c>
      <c r="BPO406" s="105" t="s">
        <v>266</v>
      </c>
      <c r="BPP406" s="105" t="s">
        <v>266</v>
      </c>
      <c r="BPQ406" s="105" t="s">
        <v>266</v>
      </c>
      <c r="BPR406" s="105" t="s">
        <v>266</v>
      </c>
      <c r="BPS406" s="105" t="s">
        <v>266</v>
      </c>
      <c r="BPT406" s="105" t="s">
        <v>266</v>
      </c>
      <c r="BPU406" s="105" t="s">
        <v>266</v>
      </c>
      <c r="BPV406" s="105" t="s">
        <v>266</v>
      </c>
      <c r="BPW406" s="105" t="s">
        <v>266</v>
      </c>
      <c r="BPX406" s="105" t="s">
        <v>266</v>
      </c>
      <c r="BPY406" s="105" t="s">
        <v>266</v>
      </c>
      <c r="BPZ406" s="105" t="s">
        <v>266</v>
      </c>
      <c r="BQA406" s="105" t="s">
        <v>266</v>
      </c>
      <c r="BQB406" s="105" t="s">
        <v>266</v>
      </c>
      <c r="BQC406" s="105" t="s">
        <v>266</v>
      </c>
      <c r="BQD406" s="105" t="s">
        <v>266</v>
      </c>
      <c r="BQE406" s="105" t="s">
        <v>266</v>
      </c>
      <c r="BQF406" s="105" t="s">
        <v>266</v>
      </c>
      <c r="BQG406" s="105" t="s">
        <v>266</v>
      </c>
      <c r="BQH406" s="105" t="s">
        <v>266</v>
      </c>
      <c r="BQI406" s="105" t="s">
        <v>266</v>
      </c>
      <c r="BQJ406" s="105" t="s">
        <v>266</v>
      </c>
      <c r="BQK406" s="105" t="s">
        <v>266</v>
      </c>
      <c r="BQL406" s="105" t="s">
        <v>266</v>
      </c>
      <c r="BQM406" s="105" t="s">
        <v>266</v>
      </c>
      <c r="BQN406" s="105" t="s">
        <v>266</v>
      </c>
      <c r="BQO406" s="105" t="s">
        <v>266</v>
      </c>
      <c r="BQP406" s="105" t="s">
        <v>266</v>
      </c>
      <c r="BQQ406" s="105" t="s">
        <v>266</v>
      </c>
      <c r="BQR406" s="105" t="s">
        <v>266</v>
      </c>
      <c r="BQS406" s="105" t="s">
        <v>266</v>
      </c>
      <c r="BQT406" s="105" t="s">
        <v>266</v>
      </c>
      <c r="BQU406" s="105" t="s">
        <v>266</v>
      </c>
      <c r="BQV406" s="105" t="s">
        <v>266</v>
      </c>
      <c r="BQW406" s="105" t="s">
        <v>266</v>
      </c>
      <c r="BQX406" s="105" t="s">
        <v>266</v>
      </c>
      <c r="BQY406" s="105" t="s">
        <v>266</v>
      </c>
      <c r="BQZ406" s="105" t="s">
        <v>266</v>
      </c>
      <c r="BRA406" s="105" t="s">
        <v>266</v>
      </c>
      <c r="BRB406" s="105" t="s">
        <v>266</v>
      </c>
      <c r="BRC406" s="105" t="s">
        <v>266</v>
      </c>
      <c r="BRD406" s="105" t="s">
        <v>266</v>
      </c>
      <c r="BRE406" s="105" t="s">
        <v>266</v>
      </c>
      <c r="BRF406" s="105" t="s">
        <v>266</v>
      </c>
      <c r="BRG406" s="105" t="s">
        <v>266</v>
      </c>
      <c r="BRH406" s="105" t="s">
        <v>266</v>
      </c>
      <c r="BRI406" s="105" t="s">
        <v>266</v>
      </c>
      <c r="BRJ406" s="105" t="s">
        <v>266</v>
      </c>
      <c r="BRK406" s="105" t="s">
        <v>266</v>
      </c>
      <c r="BRL406" s="105" t="s">
        <v>266</v>
      </c>
      <c r="BRM406" s="105" t="s">
        <v>266</v>
      </c>
      <c r="BRN406" s="105" t="s">
        <v>266</v>
      </c>
      <c r="BRO406" s="105" t="s">
        <v>266</v>
      </c>
      <c r="BRP406" s="105" t="s">
        <v>266</v>
      </c>
      <c r="BRQ406" s="105" t="s">
        <v>266</v>
      </c>
      <c r="BRR406" s="105" t="s">
        <v>266</v>
      </c>
      <c r="BRS406" s="105" t="s">
        <v>266</v>
      </c>
      <c r="BRT406" s="105" t="s">
        <v>266</v>
      </c>
      <c r="BRU406" s="105" t="s">
        <v>266</v>
      </c>
      <c r="BRV406" s="105" t="s">
        <v>266</v>
      </c>
      <c r="BRW406" s="105" t="s">
        <v>266</v>
      </c>
      <c r="BRX406" s="105" t="s">
        <v>266</v>
      </c>
      <c r="BRY406" s="105" t="s">
        <v>266</v>
      </c>
      <c r="BRZ406" s="105" t="s">
        <v>266</v>
      </c>
      <c r="BSA406" s="105" t="s">
        <v>266</v>
      </c>
      <c r="BSB406" s="105" t="s">
        <v>266</v>
      </c>
      <c r="BSC406" s="105" t="s">
        <v>266</v>
      </c>
      <c r="BSD406" s="105" t="s">
        <v>266</v>
      </c>
      <c r="BSE406" s="105" t="s">
        <v>266</v>
      </c>
      <c r="BSF406" s="105" t="s">
        <v>266</v>
      </c>
      <c r="BSG406" s="105" t="s">
        <v>266</v>
      </c>
      <c r="BSH406" s="105" t="s">
        <v>266</v>
      </c>
      <c r="BSI406" s="105" t="s">
        <v>266</v>
      </c>
      <c r="BSJ406" s="105" t="s">
        <v>266</v>
      </c>
      <c r="BSK406" s="105" t="s">
        <v>266</v>
      </c>
      <c r="BSL406" s="105" t="s">
        <v>266</v>
      </c>
      <c r="BSM406" s="105" t="s">
        <v>266</v>
      </c>
      <c r="BSN406" s="105" t="s">
        <v>266</v>
      </c>
      <c r="BSO406" s="105" t="s">
        <v>266</v>
      </c>
      <c r="BSP406" s="105" t="s">
        <v>266</v>
      </c>
      <c r="BSQ406" s="105" t="s">
        <v>266</v>
      </c>
      <c r="BSR406" s="105" t="s">
        <v>266</v>
      </c>
      <c r="BSS406" s="105" t="s">
        <v>266</v>
      </c>
      <c r="BST406" s="105" t="s">
        <v>266</v>
      </c>
      <c r="BSU406" s="105" t="s">
        <v>266</v>
      </c>
      <c r="BSV406" s="105" t="s">
        <v>266</v>
      </c>
      <c r="BSW406" s="105" t="s">
        <v>266</v>
      </c>
      <c r="BSX406" s="105" t="s">
        <v>266</v>
      </c>
      <c r="BSY406" s="105" t="s">
        <v>266</v>
      </c>
      <c r="BSZ406" s="105" t="s">
        <v>266</v>
      </c>
      <c r="BTA406" s="105" t="s">
        <v>266</v>
      </c>
      <c r="BTB406" s="105" t="s">
        <v>266</v>
      </c>
      <c r="BTC406" s="105" t="s">
        <v>266</v>
      </c>
      <c r="BTD406" s="105" t="s">
        <v>266</v>
      </c>
      <c r="BTE406" s="105" t="s">
        <v>266</v>
      </c>
      <c r="BTF406" s="105" t="s">
        <v>266</v>
      </c>
      <c r="BTG406" s="105" t="s">
        <v>266</v>
      </c>
      <c r="BTH406" s="105" t="s">
        <v>266</v>
      </c>
      <c r="BTI406" s="105" t="s">
        <v>266</v>
      </c>
      <c r="BTJ406" s="105" t="s">
        <v>266</v>
      </c>
      <c r="BTK406" s="105" t="s">
        <v>266</v>
      </c>
      <c r="BTL406" s="105" t="s">
        <v>266</v>
      </c>
      <c r="BTM406" s="105" t="s">
        <v>266</v>
      </c>
      <c r="BTN406" s="105" t="s">
        <v>266</v>
      </c>
      <c r="BTO406" s="105" t="s">
        <v>266</v>
      </c>
      <c r="BTP406" s="105" t="s">
        <v>266</v>
      </c>
      <c r="BTQ406" s="105" t="s">
        <v>266</v>
      </c>
      <c r="BTR406" s="105" t="s">
        <v>266</v>
      </c>
      <c r="BTS406" s="105" t="s">
        <v>266</v>
      </c>
      <c r="BTT406" s="105" t="s">
        <v>266</v>
      </c>
      <c r="BTU406" s="105" t="s">
        <v>266</v>
      </c>
      <c r="BTV406" s="105" t="s">
        <v>266</v>
      </c>
      <c r="BTW406" s="105" t="s">
        <v>266</v>
      </c>
      <c r="BTX406" s="105" t="s">
        <v>266</v>
      </c>
      <c r="BTY406" s="105" t="s">
        <v>266</v>
      </c>
      <c r="BTZ406" s="105" t="s">
        <v>266</v>
      </c>
      <c r="BUA406" s="105" t="s">
        <v>266</v>
      </c>
      <c r="BUB406" s="105" t="s">
        <v>266</v>
      </c>
      <c r="BUC406" s="105" t="s">
        <v>266</v>
      </c>
      <c r="BUD406" s="105" t="s">
        <v>266</v>
      </c>
      <c r="BUE406" s="105" t="s">
        <v>266</v>
      </c>
      <c r="BUF406" s="105" t="s">
        <v>266</v>
      </c>
      <c r="BUG406" s="105" t="s">
        <v>266</v>
      </c>
      <c r="BUH406" s="105" t="s">
        <v>266</v>
      </c>
      <c r="BUI406" s="105" t="s">
        <v>266</v>
      </c>
      <c r="BUJ406" s="105" t="s">
        <v>266</v>
      </c>
      <c r="BUK406" s="105" t="s">
        <v>266</v>
      </c>
      <c r="BUL406" s="105" t="s">
        <v>266</v>
      </c>
      <c r="BUM406" s="105" t="s">
        <v>266</v>
      </c>
      <c r="BUN406" s="105" t="s">
        <v>266</v>
      </c>
      <c r="BUO406" s="105" t="s">
        <v>266</v>
      </c>
      <c r="BUP406" s="105" t="s">
        <v>266</v>
      </c>
      <c r="BUQ406" s="105" t="s">
        <v>266</v>
      </c>
      <c r="BUR406" s="105" t="s">
        <v>266</v>
      </c>
      <c r="BUS406" s="105" t="s">
        <v>266</v>
      </c>
      <c r="BUT406" s="105" t="s">
        <v>266</v>
      </c>
      <c r="BUU406" s="105" t="s">
        <v>266</v>
      </c>
      <c r="BUV406" s="105" t="s">
        <v>266</v>
      </c>
      <c r="BUW406" s="105" t="s">
        <v>266</v>
      </c>
      <c r="BUX406" s="105" t="s">
        <v>266</v>
      </c>
      <c r="BUY406" s="105" t="s">
        <v>266</v>
      </c>
      <c r="BUZ406" s="105" t="s">
        <v>266</v>
      </c>
      <c r="BVA406" s="105" t="s">
        <v>266</v>
      </c>
      <c r="BVB406" s="105" t="s">
        <v>266</v>
      </c>
      <c r="BVC406" s="105" t="s">
        <v>266</v>
      </c>
      <c r="BVD406" s="105" t="s">
        <v>266</v>
      </c>
      <c r="BVE406" s="105" t="s">
        <v>266</v>
      </c>
      <c r="BVF406" s="105" t="s">
        <v>266</v>
      </c>
      <c r="BVG406" s="105" t="s">
        <v>266</v>
      </c>
      <c r="BVH406" s="105" t="s">
        <v>266</v>
      </c>
      <c r="BVI406" s="105" t="s">
        <v>266</v>
      </c>
      <c r="BVJ406" s="105" t="s">
        <v>266</v>
      </c>
      <c r="BVK406" s="105" t="s">
        <v>266</v>
      </c>
      <c r="BVL406" s="105" t="s">
        <v>266</v>
      </c>
      <c r="BVM406" s="105" t="s">
        <v>266</v>
      </c>
      <c r="BVN406" s="105" t="s">
        <v>266</v>
      </c>
      <c r="BVO406" s="105" t="s">
        <v>266</v>
      </c>
      <c r="BVP406" s="105" t="s">
        <v>266</v>
      </c>
      <c r="BVQ406" s="105" t="s">
        <v>266</v>
      </c>
      <c r="BVR406" s="105" t="s">
        <v>266</v>
      </c>
      <c r="BVS406" s="105" t="s">
        <v>266</v>
      </c>
      <c r="BVT406" s="105" t="s">
        <v>266</v>
      </c>
      <c r="BVU406" s="105" t="s">
        <v>266</v>
      </c>
      <c r="BVV406" s="105" t="s">
        <v>266</v>
      </c>
      <c r="BVW406" s="105" t="s">
        <v>266</v>
      </c>
      <c r="BVX406" s="105" t="s">
        <v>266</v>
      </c>
      <c r="BVY406" s="105" t="s">
        <v>266</v>
      </c>
      <c r="BVZ406" s="105" t="s">
        <v>266</v>
      </c>
      <c r="BWA406" s="105" t="s">
        <v>266</v>
      </c>
      <c r="BWB406" s="105" t="s">
        <v>266</v>
      </c>
      <c r="BWC406" s="105" t="s">
        <v>266</v>
      </c>
      <c r="BWD406" s="105" t="s">
        <v>266</v>
      </c>
      <c r="BWE406" s="105" t="s">
        <v>266</v>
      </c>
      <c r="BWF406" s="105" t="s">
        <v>266</v>
      </c>
      <c r="BWG406" s="105" t="s">
        <v>266</v>
      </c>
      <c r="BWH406" s="105" t="s">
        <v>266</v>
      </c>
      <c r="BWI406" s="105" t="s">
        <v>266</v>
      </c>
      <c r="BWJ406" s="105" t="s">
        <v>266</v>
      </c>
      <c r="BWK406" s="105" t="s">
        <v>266</v>
      </c>
      <c r="BWL406" s="105" t="s">
        <v>266</v>
      </c>
      <c r="BWM406" s="105" t="s">
        <v>266</v>
      </c>
      <c r="BWN406" s="105" t="s">
        <v>266</v>
      </c>
      <c r="BWO406" s="105" t="s">
        <v>266</v>
      </c>
      <c r="BWP406" s="105" t="s">
        <v>266</v>
      </c>
      <c r="BWQ406" s="105" t="s">
        <v>266</v>
      </c>
      <c r="BWR406" s="105" t="s">
        <v>266</v>
      </c>
      <c r="BWS406" s="105" t="s">
        <v>266</v>
      </c>
      <c r="BWT406" s="105" t="s">
        <v>266</v>
      </c>
      <c r="BWU406" s="105" t="s">
        <v>266</v>
      </c>
      <c r="BWV406" s="105" t="s">
        <v>266</v>
      </c>
      <c r="BWW406" s="105" t="s">
        <v>266</v>
      </c>
      <c r="BWX406" s="105" t="s">
        <v>266</v>
      </c>
      <c r="BWY406" s="105" t="s">
        <v>266</v>
      </c>
      <c r="BWZ406" s="105" t="s">
        <v>266</v>
      </c>
      <c r="BXA406" s="105" t="s">
        <v>266</v>
      </c>
      <c r="BXB406" s="105" t="s">
        <v>266</v>
      </c>
      <c r="BXC406" s="105" t="s">
        <v>266</v>
      </c>
      <c r="BXD406" s="105" t="s">
        <v>266</v>
      </c>
      <c r="BXE406" s="105" t="s">
        <v>266</v>
      </c>
      <c r="BXF406" s="105" t="s">
        <v>266</v>
      </c>
      <c r="BXG406" s="105" t="s">
        <v>266</v>
      </c>
      <c r="BXH406" s="105" t="s">
        <v>266</v>
      </c>
      <c r="BXI406" s="105" t="s">
        <v>266</v>
      </c>
      <c r="BXJ406" s="105" t="s">
        <v>266</v>
      </c>
      <c r="BXK406" s="105" t="s">
        <v>266</v>
      </c>
      <c r="BXL406" s="105" t="s">
        <v>266</v>
      </c>
      <c r="BXM406" s="105" t="s">
        <v>266</v>
      </c>
      <c r="BXN406" s="105" t="s">
        <v>266</v>
      </c>
      <c r="BXO406" s="105" t="s">
        <v>266</v>
      </c>
      <c r="BXP406" s="105" t="s">
        <v>266</v>
      </c>
      <c r="BXQ406" s="105" t="s">
        <v>266</v>
      </c>
      <c r="BXR406" s="105" t="s">
        <v>266</v>
      </c>
      <c r="BXS406" s="105" t="s">
        <v>266</v>
      </c>
      <c r="BXT406" s="105" t="s">
        <v>266</v>
      </c>
      <c r="BXU406" s="105" t="s">
        <v>266</v>
      </c>
      <c r="BXV406" s="105" t="s">
        <v>266</v>
      </c>
      <c r="BXW406" s="105" t="s">
        <v>266</v>
      </c>
      <c r="BXX406" s="105" t="s">
        <v>266</v>
      </c>
      <c r="BXY406" s="105" t="s">
        <v>266</v>
      </c>
      <c r="BXZ406" s="105" t="s">
        <v>266</v>
      </c>
      <c r="BYA406" s="105" t="s">
        <v>266</v>
      </c>
      <c r="BYB406" s="105" t="s">
        <v>266</v>
      </c>
      <c r="BYC406" s="105" t="s">
        <v>266</v>
      </c>
      <c r="BYD406" s="105" t="s">
        <v>266</v>
      </c>
      <c r="BYE406" s="105" t="s">
        <v>266</v>
      </c>
      <c r="BYF406" s="105" t="s">
        <v>266</v>
      </c>
      <c r="BYG406" s="105" t="s">
        <v>266</v>
      </c>
      <c r="BYH406" s="105" t="s">
        <v>266</v>
      </c>
      <c r="BYI406" s="105" t="s">
        <v>266</v>
      </c>
      <c r="BYJ406" s="105" t="s">
        <v>266</v>
      </c>
      <c r="BYK406" s="105" t="s">
        <v>266</v>
      </c>
      <c r="BYL406" s="105" t="s">
        <v>266</v>
      </c>
      <c r="BYM406" s="105" t="s">
        <v>266</v>
      </c>
      <c r="BYN406" s="105" t="s">
        <v>266</v>
      </c>
      <c r="BYO406" s="105" t="s">
        <v>266</v>
      </c>
      <c r="BYP406" s="105" t="s">
        <v>266</v>
      </c>
      <c r="BYQ406" s="105" t="s">
        <v>266</v>
      </c>
      <c r="BYR406" s="105" t="s">
        <v>266</v>
      </c>
      <c r="BYS406" s="105" t="s">
        <v>266</v>
      </c>
      <c r="BYT406" s="105" t="s">
        <v>266</v>
      </c>
      <c r="BYU406" s="105" t="s">
        <v>266</v>
      </c>
      <c r="BYV406" s="105" t="s">
        <v>266</v>
      </c>
      <c r="BYW406" s="105" t="s">
        <v>266</v>
      </c>
      <c r="BYX406" s="105" t="s">
        <v>266</v>
      </c>
      <c r="BYY406" s="105" t="s">
        <v>266</v>
      </c>
      <c r="BYZ406" s="105" t="s">
        <v>266</v>
      </c>
      <c r="BZA406" s="105" t="s">
        <v>266</v>
      </c>
      <c r="BZB406" s="105" t="s">
        <v>266</v>
      </c>
      <c r="BZC406" s="105" t="s">
        <v>266</v>
      </c>
      <c r="BZD406" s="105" t="s">
        <v>266</v>
      </c>
      <c r="BZE406" s="105" t="s">
        <v>266</v>
      </c>
      <c r="BZF406" s="105" t="s">
        <v>266</v>
      </c>
      <c r="BZG406" s="105" t="s">
        <v>266</v>
      </c>
      <c r="BZH406" s="105" t="s">
        <v>266</v>
      </c>
      <c r="BZI406" s="105" t="s">
        <v>266</v>
      </c>
      <c r="BZJ406" s="105" t="s">
        <v>266</v>
      </c>
      <c r="BZK406" s="105" t="s">
        <v>266</v>
      </c>
      <c r="BZL406" s="105" t="s">
        <v>266</v>
      </c>
      <c r="BZM406" s="105" t="s">
        <v>266</v>
      </c>
      <c r="BZN406" s="105" t="s">
        <v>266</v>
      </c>
      <c r="BZO406" s="105" t="s">
        <v>266</v>
      </c>
      <c r="BZP406" s="105" t="s">
        <v>266</v>
      </c>
      <c r="BZQ406" s="105" t="s">
        <v>266</v>
      </c>
      <c r="BZR406" s="105" t="s">
        <v>266</v>
      </c>
      <c r="BZS406" s="105" t="s">
        <v>266</v>
      </c>
      <c r="BZT406" s="105" t="s">
        <v>266</v>
      </c>
      <c r="BZU406" s="105" t="s">
        <v>266</v>
      </c>
      <c r="BZV406" s="105" t="s">
        <v>266</v>
      </c>
      <c r="BZW406" s="105" t="s">
        <v>266</v>
      </c>
      <c r="BZX406" s="105" t="s">
        <v>266</v>
      </c>
      <c r="BZY406" s="105" t="s">
        <v>266</v>
      </c>
      <c r="BZZ406" s="105" t="s">
        <v>266</v>
      </c>
      <c r="CAA406" s="105" t="s">
        <v>266</v>
      </c>
      <c r="CAB406" s="105" t="s">
        <v>266</v>
      </c>
      <c r="CAC406" s="105" t="s">
        <v>266</v>
      </c>
      <c r="CAD406" s="105" t="s">
        <v>266</v>
      </c>
      <c r="CAE406" s="105" t="s">
        <v>266</v>
      </c>
      <c r="CAF406" s="105" t="s">
        <v>266</v>
      </c>
      <c r="CAG406" s="105" t="s">
        <v>266</v>
      </c>
      <c r="CAH406" s="105" t="s">
        <v>266</v>
      </c>
      <c r="CAI406" s="105" t="s">
        <v>266</v>
      </c>
      <c r="CAJ406" s="105" t="s">
        <v>266</v>
      </c>
      <c r="CAK406" s="105" t="s">
        <v>266</v>
      </c>
      <c r="CAL406" s="105" t="s">
        <v>266</v>
      </c>
      <c r="CAM406" s="105" t="s">
        <v>266</v>
      </c>
      <c r="CAN406" s="105" t="s">
        <v>266</v>
      </c>
      <c r="CAO406" s="105" t="s">
        <v>266</v>
      </c>
      <c r="CAP406" s="105" t="s">
        <v>266</v>
      </c>
      <c r="CAQ406" s="105" t="s">
        <v>266</v>
      </c>
      <c r="CAR406" s="105" t="s">
        <v>266</v>
      </c>
      <c r="CAS406" s="105" t="s">
        <v>266</v>
      </c>
      <c r="CAT406" s="105" t="s">
        <v>266</v>
      </c>
      <c r="CAU406" s="105" t="s">
        <v>266</v>
      </c>
      <c r="CAV406" s="105" t="s">
        <v>266</v>
      </c>
      <c r="CAW406" s="105" t="s">
        <v>266</v>
      </c>
      <c r="CAX406" s="105" t="s">
        <v>266</v>
      </c>
      <c r="CAY406" s="105" t="s">
        <v>266</v>
      </c>
      <c r="CAZ406" s="105" t="s">
        <v>266</v>
      </c>
      <c r="CBA406" s="105" t="s">
        <v>266</v>
      </c>
      <c r="CBB406" s="105" t="s">
        <v>266</v>
      </c>
      <c r="CBC406" s="105" t="s">
        <v>266</v>
      </c>
      <c r="CBD406" s="105" t="s">
        <v>266</v>
      </c>
      <c r="CBE406" s="105" t="s">
        <v>266</v>
      </c>
      <c r="CBF406" s="105" t="s">
        <v>266</v>
      </c>
      <c r="CBG406" s="105" t="s">
        <v>266</v>
      </c>
      <c r="CBH406" s="105" t="s">
        <v>266</v>
      </c>
      <c r="CBI406" s="105" t="s">
        <v>266</v>
      </c>
      <c r="CBJ406" s="105" t="s">
        <v>266</v>
      </c>
      <c r="CBK406" s="105" t="s">
        <v>266</v>
      </c>
      <c r="CBL406" s="105" t="s">
        <v>266</v>
      </c>
      <c r="CBM406" s="105" t="s">
        <v>266</v>
      </c>
      <c r="CBN406" s="105" t="s">
        <v>266</v>
      </c>
      <c r="CBO406" s="105" t="s">
        <v>266</v>
      </c>
      <c r="CBP406" s="105" t="s">
        <v>266</v>
      </c>
      <c r="CBQ406" s="105" t="s">
        <v>266</v>
      </c>
      <c r="CBR406" s="105" t="s">
        <v>266</v>
      </c>
      <c r="CBS406" s="105" t="s">
        <v>266</v>
      </c>
      <c r="CBT406" s="105" t="s">
        <v>266</v>
      </c>
      <c r="CBU406" s="105" t="s">
        <v>266</v>
      </c>
      <c r="CBV406" s="105" t="s">
        <v>266</v>
      </c>
      <c r="CBW406" s="105" t="s">
        <v>266</v>
      </c>
      <c r="CBX406" s="105" t="s">
        <v>266</v>
      </c>
      <c r="CBY406" s="105" t="s">
        <v>266</v>
      </c>
      <c r="CBZ406" s="105" t="s">
        <v>266</v>
      </c>
      <c r="CCA406" s="105" t="s">
        <v>266</v>
      </c>
      <c r="CCB406" s="105" t="s">
        <v>266</v>
      </c>
      <c r="CCC406" s="105" t="s">
        <v>266</v>
      </c>
      <c r="CCD406" s="105" t="s">
        <v>266</v>
      </c>
      <c r="CCE406" s="105" t="s">
        <v>266</v>
      </c>
      <c r="CCF406" s="105" t="s">
        <v>266</v>
      </c>
      <c r="CCG406" s="105" t="s">
        <v>266</v>
      </c>
      <c r="CCH406" s="105" t="s">
        <v>266</v>
      </c>
      <c r="CCI406" s="105" t="s">
        <v>266</v>
      </c>
      <c r="CCJ406" s="105" t="s">
        <v>266</v>
      </c>
      <c r="CCK406" s="105" t="s">
        <v>266</v>
      </c>
      <c r="CCL406" s="105" t="s">
        <v>266</v>
      </c>
      <c r="CCM406" s="105" t="s">
        <v>266</v>
      </c>
      <c r="CCN406" s="105" t="s">
        <v>266</v>
      </c>
      <c r="CCO406" s="105" t="s">
        <v>266</v>
      </c>
      <c r="CCP406" s="105" t="s">
        <v>266</v>
      </c>
      <c r="CCQ406" s="105" t="s">
        <v>266</v>
      </c>
      <c r="CCR406" s="105" t="s">
        <v>266</v>
      </c>
      <c r="CCS406" s="105" t="s">
        <v>266</v>
      </c>
      <c r="CCT406" s="105" t="s">
        <v>266</v>
      </c>
      <c r="CCU406" s="105" t="s">
        <v>266</v>
      </c>
      <c r="CCV406" s="105" t="s">
        <v>266</v>
      </c>
      <c r="CCW406" s="105" t="s">
        <v>266</v>
      </c>
      <c r="CCX406" s="105" t="s">
        <v>266</v>
      </c>
      <c r="CCY406" s="105" t="s">
        <v>266</v>
      </c>
      <c r="CCZ406" s="105" t="s">
        <v>266</v>
      </c>
      <c r="CDA406" s="105" t="s">
        <v>266</v>
      </c>
      <c r="CDB406" s="105" t="s">
        <v>266</v>
      </c>
      <c r="CDC406" s="105" t="s">
        <v>266</v>
      </c>
      <c r="CDD406" s="105" t="s">
        <v>266</v>
      </c>
      <c r="CDE406" s="105" t="s">
        <v>266</v>
      </c>
      <c r="CDF406" s="105" t="s">
        <v>266</v>
      </c>
      <c r="CDG406" s="105" t="s">
        <v>266</v>
      </c>
      <c r="CDH406" s="105" t="s">
        <v>266</v>
      </c>
      <c r="CDI406" s="105" t="s">
        <v>266</v>
      </c>
      <c r="CDJ406" s="105" t="s">
        <v>266</v>
      </c>
      <c r="CDK406" s="105" t="s">
        <v>266</v>
      </c>
      <c r="CDL406" s="105" t="s">
        <v>266</v>
      </c>
      <c r="CDM406" s="105" t="s">
        <v>266</v>
      </c>
      <c r="CDN406" s="105" t="s">
        <v>266</v>
      </c>
      <c r="CDO406" s="105" t="s">
        <v>266</v>
      </c>
      <c r="CDP406" s="105" t="s">
        <v>266</v>
      </c>
      <c r="CDQ406" s="105" t="s">
        <v>266</v>
      </c>
      <c r="CDR406" s="105" t="s">
        <v>266</v>
      </c>
      <c r="CDS406" s="105" t="s">
        <v>266</v>
      </c>
      <c r="CDT406" s="105" t="s">
        <v>266</v>
      </c>
      <c r="CDU406" s="105" t="s">
        <v>266</v>
      </c>
      <c r="CDV406" s="105" t="s">
        <v>266</v>
      </c>
      <c r="CDW406" s="105" t="s">
        <v>266</v>
      </c>
      <c r="CDX406" s="105" t="s">
        <v>266</v>
      </c>
      <c r="CDY406" s="105" t="s">
        <v>266</v>
      </c>
      <c r="CDZ406" s="105" t="s">
        <v>266</v>
      </c>
      <c r="CEA406" s="105" t="s">
        <v>266</v>
      </c>
      <c r="CEB406" s="105" t="s">
        <v>266</v>
      </c>
      <c r="CEC406" s="105" t="s">
        <v>266</v>
      </c>
      <c r="CED406" s="105" t="s">
        <v>266</v>
      </c>
      <c r="CEE406" s="105" t="s">
        <v>266</v>
      </c>
      <c r="CEF406" s="105" t="s">
        <v>266</v>
      </c>
      <c r="CEG406" s="105" t="s">
        <v>266</v>
      </c>
      <c r="CEH406" s="105" t="s">
        <v>266</v>
      </c>
      <c r="CEI406" s="105" t="s">
        <v>266</v>
      </c>
      <c r="CEJ406" s="105" t="s">
        <v>266</v>
      </c>
      <c r="CEK406" s="105" t="s">
        <v>266</v>
      </c>
      <c r="CEL406" s="105" t="s">
        <v>266</v>
      </c>
      <c r="CEM406" s="105" t="s">
        <v>266</v>
      </c>
      <c r="CEN406" s="105" t="s">
        <v>266</v>
      </c>
      <c r="CEO406" s="105" t="s">
        <v>266</v>
      </c>
      <c r="CEP406" s="105" t="s">
        <v>266</v>
      </c>
      <c r="CEQ406" s="105" t="s">
        <v>266</v>
      </c>
      <c r="CER406" s="105" t="s">
        <v>266</v>
      </c>
      <c r="CES406" s="105" t="s">
        <v>266</v>
      </c>
      <c r="CET406" s="105" t="s">
        <v>266</v>
      </c>
      <c r="CEU406" s="105" t="s">
        <v>266</v>
      </c>
      <c r="CEV406" s="105" t="s">
        <v>266</v>
      </c>
      <c r="CEW406" s="105" t="s">
        <v>266</v>
      </c>
      <c r="CEX406" s="105" t="s">
        <v>266</v>
      </c>
      <c r="CEY406" s="105" t="s">
        <v>266</v>
      </c>
      <c r="CEZ406" s="105" t="s">
        <v>266</v>
      </c>
      <c r="CFA406" s="105" t="s">
        <v>266</v>
      </c>
      <c r="CFB406" s="105" t="s">
        <v>266</v>
      </c>
      <c r="CFC406" s="105" t="s">
        <v>266</v>
      </c>
      <c r="CFD406" s="105" t="s">
        <v>266</v>
      </c>
      <c r="CFE406" s="105" t="s">
        <v>266</v>
      </c>
      <c r="CFF406" s="105" t="s">
        <v>266</v>
      </c>
      <c r="CFG406" s="105" t="s">
        <v>266</v>
      </c>
      <c r="CFH406" s="105" t="s">
        <v>266</v>
      </c>
      <c r="CFI406" s="105" t="s">
        <v>266</v>
      </c>
      <c r="CFJ406" s="105" t="s">
        <v>266</v>
      </c>
      <c r="CFK406" s="105" t="s">
        <v>266</v>
      </c>
      <c r="CFL406" s="105" t="s">
        <v>266</v>
      </c>
      <c r="CFM406" s="105" t="s">
        <v>266</v>
      </c>
      <c r="CFN406" s="105" t="s">
        <v>266</v>
      </c>
      <c r="CFO406" s="105" t="s">
        <v>266</v>
      </c>
      <c r="CFP406" s="105" t="s">
        <v>266</v>
      </c>
      <c r="CFQ406" s="105" t="s">
        <v>266</v>
      </c>
      <c r="CFR406" s="105" t="s">
        <v>266</v>
      </c>
      <c r="CFS406" s="105" t="s">
        <v>266</v>
      </c>
      <c r="CFT406" s="105" t="s">
        <v>266</v>
      </c>
      <c r="CFU406" s="105" t="s">
        <v>266</v>
      </c>
      <c r="CFV406" s="105" t="s">
        <v>266</v>
      </c>
      <c r="CFW406" s="105" t="s">
        <v>266</v>
      </c>
      <c r="CFX406" s="105" t="s">
        <v>266</v>
      </c>
      <c r="CFY406" s="105" t="s">
        <v>266</v>
      </c>
      <c r="CFZ406" s="105" t="s">
        <v>266</v>
      </c>
      <c r="CGA406" s="105" t="s">
        <v>266</v>
      </c>
      <c r="CGB406" s="105" t="s">
        <v>266</v>
      </c>
      <c r="CGC406" s="105" t="s">
        <v>266</v>
      </c>
      <c r="CGD406" s="105" t="s">
        <v>266</v>
      </c>
      <c r="CGE406" s="105" t="s">
        <v>266</v>
      </c>
      <c r="CGF406" s="105" t="s">
        <v>266</v>
      </c>
      <c r="CGG406" s="105" t="s">
        <v>266</v>
      </c>
      <c r="CGH406" s="105" t="s">
        <v>266</v>
      </c>
      <c r="CGI406" s="105" t="s">
        <v>266</v>
      </c>
      <c r="CGJ406" s="105" t="s">
        <v>266</v>
      </c>
      <c r="CGK406" s="105" t="s">
        <v>266</v>
      </c>
      <c r="CGL406" s="105" t="s">
        <v>266</v>
      </c>
      <c r="CGM406" s="105" t="s">
        <v>266</v>
      </c>
      <c r="CGN406" s="105" t="s">
        <v>266</v>
      </c>
      <c r="CGO406" s="105" t="s">
        <v>266</v>
      </c>
      <c r="CGP406" s="105" t="s">
        <v>266</v>
      </c>
      <c r="CGQ406" s="105" t="s">
        <v>266</v>
      </c>
      <c r="CGR406" s="105" t="s">
        <v>266</v>
      </c>
      <c r="CGS406" s="105" t="s">
        <v>266</v>
      </c>
      <c r="CGT406" s="105" t="s">
        <v>266</v>
      </c>
      <c r="CGU406" s="105" t="s">
        <v>266</v>
      </c>
      <c r="CGV406" s="105" t="s">
        <v>266</v>
      </c>
      <c r="CGW406" s="105" t="s">
        <v>266</v>
      </c>
      <c r="CGX406" s="105" t="s">
        <v>266</v>
      </c>
      <c r="CGY406" s="105" t="s">
        <v>266</v>
      </c>
      <c r="CGZ406" s="105" t="s">
        <v>266</v>
      </c>
      <c r="CHA406" s="105" t="s">
        <v>266</v>
      </c>
      <c r="CHB406" s="105" t="s">
        <v>266</v>
      </c>
      <c r="CHC406" s="105" t="s">
        <v>266</v>
      </c>
      <c r="CHD406" s="105" t="s">
        <v>266</v>
      </c>
      <c r="CHE406" s="105" t="s">
        <v>266</v>
      </c>
      <c r="CHF406" s="105" t="s">
        <v>266</v>
      </c>
      <c r="CHG406" s="105" t="s">
        <v>266</v>
      </c>
      <c r="CHH406" s="105" t="s">
        <v>266</v>
      </c>
      <c r="CHI406" s="105" t="s">
        <v>266</v>
      </c>
      <c r="CHJ406" s="105" t="s">
        <v>266</v>
      </c>
      <c r="CHK406" s="105" t="s">
        <v>266</v>
      </c>
      <c r="CHL406" s="105" t="s">
        <v>266</v>
      </c>
      <c r="CHM406" s="105" t="s">
        <v>266</v>
      </c>
      <c r="CHN406" s="105" t="s">
        <v>266</v>
      </c>
      <c r="CHO406" s="105" t="s">
        <v>266</v>
      </c>
      <c r="CHP406" s="105" t="s">
        <v>266</v>
      </c>
      <c r="CHQ406" s="105" t="s">
        <v>266</v>
      </c>
      <c r="CHR406" s="105" t="s">
        <v>266</v>
      </c>
      <c r="CHS406" s="105" t="s">
        <v>266</v>
      </c>
      <c r="CHT406" s="105" t="s">
        <v>266</v>
      </c>
      <c r="CHU406" s="105" t="s">
        <v>266</v>
      </c>
      <c r="CHV406" s="105" t="s">
        <v>266</v>
      </c>
      <c r="CHW406" s="105" t="s">
        <v>266</v>
      </c>
      <c r="CHX406" s="105" t="s">
        <v>266</v>
      </c>
      <c r="CHY406" s="105" t="s">
        <v>266</v>
      </c>
      <c r="CHZ406" s="105" t="s">
        <v>266</v>
      </c>
      <c r="CIA406" s="105" t="s">
        <v>266</v>
      </c>
      <c r="CIB406" s="105" t="s">
        <v>266</v>
      </c>
      <c r="CIC406" s="105" t="s">
        <v>266</v>
      </c>
      <c r="CID406" s="105" t="s">
        <v>266</v>
      </c>
      <c r="CIE406" s="105" t="s">
        <v>266</v>
      </c>
      <c r="CIF406" s="105" t="s">
        <v>266</v>
      </c>
      <c r="CIG406" s="105" t="s">
        <v>266</v>
      </c>
      <c r="CIH406" s="105" t="s">
        <v>266</v>
      </c>
      <c r="CII406" s="105" t="s">
        <v>266</v>
      </c>
      <c r="CIJ406" s="105" t="s">
        <v>266</v>
      </c>
      <c r="CIK406" s="105" t="s">
        <v>266</v>
      </c>
      <c r="CIL406" s="105" t="s">
        <v>266</v>
      </c>
      <c r="CIM406" s="105" t="s">
        <v>266</v>
      </c>
      <c r="CIN406" s="105" t="s">
        <v>266</v>
      </c>
      <c r="CIO406" s="105" t="s">
        <v>266</v>
      </c>
      <c r="CIP406" s="105" t="s">
        <v>266</v>
      </c>
      <c r="CIQ406" s="105" t="s">
        <v>266</v>
      </c>
      <c r="CIR406" s="105" t="s">
        <v>266</v>
      </c>
      <c r="CIS406" s="105" t="s">
        <v>266</v>
      </c>
      <c r="CIT406" s="105" t="s">
        <v>266</v>
      </c>
      <c r="CIU406" s="105" t="s">
        <v>266</v>
      </c>
      <c r="CIV406" s="105" t="s">
        <v>266</v>
      </c>
      <c r="CIW406" s="105" t="s">
        <v>266</v>
      </c>
      <c r="CIX406" s="105" t="s">
        <v>266</v>
      </c>
      <c r="CIY406" s="105" t="s">
        <v>266</v>
      </c>
      <c r="CIZ406" s="105" t="s">
        <v>266</v>
      </c>
      <c r="CJA406" s="105" t="s">
        <v>266</v>
      </c>
      <c r="CJB406" s="105" t="s">
        <v>266</v>
      </c>
      <c r="CJC406" s="105" t="s">
        <v>266</v>
      </c>
      <c r="CJD406" s="105" t="s">
        <v>266</v>
      </c>
      <c r="CJE406" s="105" t="s">
        <v>266</v>
      </c>
      <c r="CJF406" s="105" t="s">
        <v>266</v>
      </c>
      <c r="CJG406" s="105" t="s">
        <v>266</v>
      </c>
      <c r="CJH406" s="105" t="s">
        <v>266</v>
      </c>
      <c r="CJI406" s="105" t="s">
        <v>266</v>
      </c>
      <c r="CJJ406" s="105" t="s">
        <v>266</v>
      </c>
      <c r="CJK406" s="105" t="s">
        <v>266</v>
      </c>
      <c r="CJL406" s="105" t="s">
        <v>266</v>
      </c>
      <c r="CJM406" s="105" t="s">
        <v>266</v>
      </c>
      <c r="CJN406" s="105" t="s">
        <v>266</v>
      </c>
      <c r="CJO406" s="105" t="s">
        <v>266</v>
      </c>
      <c r="CJP406" s="105" t="s">
        <v>266</v>
      </c>
      <c r="CJQ406" s="105" t="s">
        <v>266</v>
      </c>
      <c r="CJR406" s="105" t="s">
        <v>266</v>
      </c>
      <c r="CJS406" s="105" t="s">
        <v>266</v>
      </c>
      <c r="CJT406" s="105" t="s">
        <v>266</v>
      </c>
      <c r="CJU406" s="105" t="s">
        <v>266</v>
      </c>
      <c r="CJV406" s="105" t="s">
        <v>266</v>
      </c>
      <c r="CJW406" s="105" t="s">
        <v>266</v>
      </c>
      <c r="CJX406" s="105" t="s">
        <v>266</v>
      </c>
      <c r="CJY406" s="105" t="s">
        <v>266</v>
      </c>
      <c r="CJZ406" s="105" t="s">
        <v>266</v>
      </c>
      <c r="CKA406" s="105" t="s">
        <v>266</v>
      </c>
      <c r="CKB406" s="105" t="s">
        <v>266</v>
      </c>
      <c r="CKC406" s="105" t="s">
        <v>266</v>
      </c>
      <c r="CKD406" s="105" t="s">
        <v>266</v>
      </c>
      <c r="CKE406" s="105" t="s">
        <v>266</v>
      </c>
      <c r="CKF406" s="105" t="s">
        <v>266</v>
      </c>
      <c r="CKG406" s="105" t="s">
        <v>266</v>
      </c>
      <c r="CKH406" s="105" t="s">
        <v>266</v>
      </c>
      <c r="CKI406" s="105" t="s">
        <v>266</v>
      </c>
      <c r="CKJ406" s="105" t="s">
        <v>266</v>
      </c>
      <c r="CKK406" s="105" t="s">
        <v>266</v>
      </c>
      <c r="CKL406" s="105" t="s">
        <v>266</v>
      </c>
      <c r="CKM406" s="105" t="s">
        <v>266</v>
      </c>
      <c r="CKN406" s="105" t="s">
        <v>266</v>
      </c>
      <c r="CKO406" s="105" t="s">
        <v>266</v>
      </c>
      <c r="CKP406" s="105" t="s">
        <v>266</v>
      </c>
      <c r="CKQ406" s="105" t="s">
        <v>266</v>
      </c>
      <c r="CKR406" s="105" t="s">
        <v>266</v>
      </c>
      <c r="CKS406" s="105" t="s">
        <v>266</v>
      </c>
      <c r="CKT406" s="105" t="s">
        <v>266</v>
      </c>
      <c r="CKU406" s="105" t="s">
        <v>266</v>
      </c>
      <c r="CKV406" s="105" t="s">
        <v>266</v>
      </c>
      <c r="CKW406" s="105" t="s">
        <v>266</v>
      </c>
      <c r="CKX406" s="105" t="s">
        <v>266</v>
      </c>
      <c r="CKY406" s="105" t="s">
        <v>266</v>
      </c>
      <c r="CKZ406" s="105" t="s">
        <v>266</v>
      </c>
      <c r="CLA406" s="105" t="s">
        <v>266</v>
      </c>
      <c r="CLB406" s="105" t="s">
        <v>266</v>
      </c>
      <c r="CLC406" s="105" t="s">
        <v>266</v>
      </c>
      <c r="CLD406" s="105" t="s">
        <v>266</v>
      </c>
      <c r="CLE406" s="105" t="s">
        <v>266</v>
      </c>
      <c r="CLF406" s="105" t="s">
        <v>266</v>
      </c>
      <c r="CLG406" s="105" t="s">
        <v>266</v>
      </c>
      <c r="CLH406" s="105" t="s">
        <v>266</v>
      </c>
      <c r="CLI406" s="105" t="s">
        <v>266</v>
      </c>
      <c r="CLJ406" s="105" t="s">
        <v>266</v>
      </c>
      <c r="CLK406" s="105" t="s">
        <v>266</v>
      </c>
      <c r="CLL406" s="105" t="s">
        <v>266</v>
      </c>
      <c r="CLM406" s="105" t="s">
        <v>266</v>
      </c>
      <c r="CLN406" s="105" t="s">
        <v>266</v>
      </c>
      <c r="CLO406" s="105" t="s">
        <v>266</v>
      </c>
      <c r="CLP406" s="105" t="s">
        <v>266</v>
      </c>
      <c r="CLQ406" s="105" t="s">
        <v>266</v>
      </c>
      <c r="CLR406" s="105" t="s">
        <v>266</v>
      </c>
      <c r="CLS406" s="105" t="s">
        <v>266</v>
      </c>
      <c r="CLT406" s="105" t="s">
        <v>266</v>
      </c>
      <c r="CLU406" s="105" t="s">
        <v>266</v>
      </c>
      <c r="CLV406" s="105" t="s">
        <v>266</v>
      </c>
      <c r="CLW406" s="105" t="s">
        <v>266</v>
      </c>
      <c r="CLX406" s="105" t="s">
        <v>266</v>
      </c>
      <c r="CLY406" s="105" t="s">
        <v>266</v>
      </c>
      <c r="CLZ406" s="105" t="s">
        <v>266</v>
      </c>
      <c r="CMA406" s="105" t="s">
        <v>266</v>
      </c>
      <c r="CMB406" s="105" t="s">
        <v>266</v>
      </c>
      <c r="CMC406" s="105" t="s">
        <v>266</v>
      </c>
      <c r="CMD406" s="105" t="s">
        <v>266</v>
      </c>
      <c r="CME406" s="105" t="s">
        <v>266</v>
      </c>
      <c r="CMF406" s="105" t="s">
        <v>266</v>
      </c>
      <c r="CMG406" s="105" t="s">
        <v>266</v>
      </c>
      <c r="CMH406" s="105" t="s">
        <v>266</v>
      </c>
      <c r="CMI406" s="105" t="s">
        <v>266</v>
      </c>
      <c r="CMJ406" s="105" t="s">
        <v>266</v>
      </c>
      <c r="CMK406" s="105" t="s">
        <v>266</v>
      </c>
      <c r="CML406" s="105" t="s">
        <v>266</v>
      </c>
      <c r="CMM406" s="105" t="s">
        <v>266</v>
      </c>
      <c r="CMN406" s="105" t="s">
        <v>266</v>
      </c>
      <c r="CMO406" s="105" t="s">
        <v>266</v>
      </c>
      <c r="CMP406" s="105" t="s">
        <v>266</v>
      </c>
      <c r="CMQ406" s="105" t="s">
        <v>266</v>
      </c>
      <c r="CMR406" s="105" t="s">
        <v>266</v>
      </c>
      <c r="CMS406" s="105" t="s">
        <v>266</v>
      </c>
      <c r="CMT406" s="105" t="s">
        <v>266</v>
      </c>
      <c r="CMU406" s="105" t="s">
        <v>266</v>
      </c>
      <c r="CMV406" s="105" t="s">
        <v>266</v>
      </c>
      <c r="CMW406" s="105" t="s">
        <v>266</v>
      </c>
      <c r="CMX406" s="105" t="s">
        <v>266</v>
      </c>
      <c r="CMY406" s="105" t="s">
        <v>266</v>
      </c>
      <c r="CMZ406" s="105" t="s">
        <v>266</v>
      </c>
      <c r="CNA406" s="105" t="s">
        <v>266</v>
      </c>
      <c r="CNB406" s="105" t="s">
        <v>266</v>
      </c>
      <c r="CNC406" s="105" t="s">
        <v>266</v>
      </c>
      <c r="CND406" s="105" t="s">
        <v>266</v>
      </c>
      <c r="CNE406" s="105" t="s">
        <v>266</v>
      </c>
      <c r="CNF406" s="105" t="s">
        <v>266</v>
      </c>
      <c r="CNG406" s="105" t="s">
        <v>266</v>
      </c>
      <c r="CNH406" s="105" t="s">
        <v>266</v>
      </c>
      <c r="CNI406" s="105" t="s">
        <v>266</v>
      </c>
      <c r="CNJ406" s="105" t="s">
        <v>266</v>
      </c>
      <c r="CNK406" s="105" t="s">
        <v>266</v>
      </c>
      <c r="CNL406" s="105" t="s">
        <v>266</v>
      </c>
      <c r="CNM406" s="105" t="s">
        <v>266</v>
      </c>
      <c r="CNN406" s="105" t="s">
        <v>266</v>
      </c>
      <c r="CNO406" s="105" t="s">
        <v>266</v>
      </c>
      <c r="CNP406" s="105" t="s">
        <v>266</v>
      </c>
      <c r="CNQ406" s="105" t="s">
        <v>266</v>
      </c>
      <c r="CNR406" s="105" t="s">
        <v>266</v>
      </c>
      <c r="CNS406" s="105" t="s">
        <v>266</v>
      </c>
      <c r="CNT406" s="105" t="s">
        <v>266</v>
      </c>
      <c r="CNU406" s="105" t="s">
        <v>266</v>
      </c>
      <c r="CNV406" s="105" t="s">
        <v>266</v>
      </c>
      <c r="CNW406" s="105" t="s">
        <v>266</v>
      </c>
      <c r="CNX406" s="105" t="s">
        <v>266</v>
      </c>
      <c r="CNY406" s="105" t="s">
        <v>266</v>
      </c>
      <c r="CNZ406" s="105" t="s">
        <v>266</v>
      </c>
      <c r="COA406" s="105" t="s">
        <v>266</v>
      </c>
      <c r="COB406" s="105" t="s">
        <v>266</v>
      </c>
      <c r="COC406" s="105" t="s">
        <v>266</v>
      </c>
      <c r="COD406" s="105" t="s">
        <v>266</v>
      </c>
      <c r="COE406" s="105" t="s">
        <v>266</v>
      </c>
      <c r="COF406" s="105" t="s">
        <v>266</v>
      </c>
      <c r="COG406" s="105" t="s">
        <v>266</v>
      </c>
      <c r="COH406" s="105" t="s">
        <v>266</v>
      </c>
      <c r="COI406" s="105" t="s">
        <v>266</v>
      </c>
      <c r="COJ406" s="105" t="s">
        <v>266</v>
      </c>
      <c r="COK406" s="105" t="s">
        <v>266</v>
      </c>
      <c r="COL406" s="105" t="s">
        <v>266</v>
      </c>
      <c r="COM406" s="105" t="s">
        <v>266</v>
      </c>
      <c r="CON406" s="105" t="s">
        <v>266</v>
      </c>
      <c r="COO406" s="105" t="s">
        <v>266</v>
      </c>
      <c r="COP406" s="105" t="s">
        <v>266</v>
      </c>
      <c r="COQ406" s="105" t="s">
        <v>266</v>
      </c>
      <c r="COR406" s="105" t="s">
        <v>266</v>
      </c>
      <c r="COS406" s="105" t="s">
        <v>266</v>
      </c>
      <c r="COT406" s="105" t="s">
        <v>266</v>
      </c>
      <c r="COU406" s="105" t="s">
        <v>266</v>
      </c>
      <c r="COV406" s="105" t="s">
        <v>266</v>
      </c>
      <c r="COW406" s="105" t="s">
        <v>266</v>
      </c>
      <c r="COX406" s="105" t="s">
        <v>266</v>
      </c>
      <c r="COY406" s="105" t="s">
        <v>266</v>
      </c>
      <c r="COZ406" s="105" t="s">
        <v>266</v>
      </c>
      <c r="CPA406" s="105" t="s">
        <v>266</v>
      </c>
      <c r="CPB406" s="105" t="s">
        <v>266</v>
      </c>
      <c r="CPC406" s="105" t="s">
        <v>266</v>
      </c>
      <c r="CPD406" s="105" t="s">
        <v>266</v>
      </c>
      <c r="CPE406" s="105" t="s">
        <v>266</v>
      </c>
      <c r="CPF406" s="105" t="s">
        <v>266</v>
      </c>
      <c r="CPG406" s="105" t="s">
        <v>266</v>
      </c>
      <c r="CPH406" s="105" t="s">
        <v>266</v>
      </c>
      <c r="CPI406" s="105" t="s">
        <v>266</v>
      </c>
      <c r="CPJ406" s="105" t="s">
        <v>266</v>
      </c>
      <c r="CPK406" s="105" t="s">
        <v>266</v>
      </c>
      <c r="CPL406" s="105" t="s">
        <v>266</v>
      </c>
      <c r="CPM406" s="105" t="s">
        <v>266</v>
      </c>
      <c r="CPN406" s="105" t="s">
        <v>266</v>
      </c>
      <c r="CPO406" s="105" t="s">
        <v>266</v>
      </c>
      <c r="CPP406" s="105" t="s">
        <v>266</v>
      </c>
      <c r="CPQ406" s="105" t="s">
        <v>266</v>
      </c>
      <c r="CPR406" s="105" t="s">
        <v>266</v>
      </c>
      <c r="CPS406" s="105" t="s">
        <v>266</v>
      </c>
      <c r="CPT406" s="105" t="s">
        <v>266</v>
      </c>
      <c r="CPU406" s="105" t="s">
        <v>266</v>
      </c>
      <c r="CPV406" s="105" t="s">
        <v>266</v>
      </c>
      <c r="CPW406" s="105" t="s">
        <v>266</v>
      </c>
      <c r="CPX406" s="105" t="s">
        <v>266</v>
      </c>
      <c r="CPY406" s="105" t="s">
        <v>266</v>
      </c>
      <c r="CPZ406" s="105" t="s">
        <v>266</v>
      </c>
      <c r="CQA406" s="105" t="s">
        <v>266</v>
      </c>
      <c r="CQB406" s="105" t="s">
        <v>266</v>
      </c>
      <c r="CQC406" s="105" t="s">
        <v>266</v>
      </c>
      <c r="CQD406" s="105" t="s">
        <v>266</v>
      </c>
      <c r="CQE406" s="105" t="s">
        <v>266</v>
      </c>
      <c r="CQF406" s="105" t="s">
        <v>266</v>
      </c>
      <c r="CQG406" s="105" t="s">
        <v>266</v>
      </c>
      <c r="CQH406" s="105" t="s">
        <v>266</v>
      </c>
      <c r="CQI406" s="105" t="s">
        <v>266</v>
      </c>
      <c r="CQJ406" s="105" t="s">
        <v>266</v>
      </c>
      <c r="CQK406" s="105" t="s">
        <v>266</v>
      </c>
      <c r="CQL406" s="105" t="s">
        <v>266</v>
      </c>
      <c r="CQM406" s="105" t="s">
        <v>266</v>
      </c>
      <c r="CQN406" s="105" t="s">
        <v>266</v>
      </c>
      <c r="CQO406" s="105" t="s">
        <v>266</v>
      </c>
      <c r="CQP406" s="105" t="s">
        <v>266</v>
      </c>
      <c r="CQQ406" s="105" t="s">
        <v>266</v>
      </c>
      <c r="CQR406" s="105" t="s">
        <v>266</v>
      </c>
      <c r="CQS406" s="105" t="s">
        <v>266</v>
      </c>
      <c r="CQT406" s="105" t="s">
        <v>266</v>
      </c>
      <c r="CQU406" s="105" t="s">
        <v>266</v>
      </c>
      <c r="CQV406" s="105" t="s">
        <v>266</v>
      </c>
      <c r="CQW406" s="105" t="s">
        <v>266</v>
      </c>
      <c r="CQX406" s="105" t="s">
        <v>266</v>
      </c>
      <c r="CQY406" s="105" t="s">
        <v>266</v>
      </c>
      <c r="CQZ406" s="105" t="s">
        <v>266</v>
      </c>
      <c r="CRA406" s="105" t="s">
        <v>266</v>
      </c>
      <c r="CRB406" s="105" t="s">
        <v>266</v>
      </c>
      <c r="CRC406" s="105" t="s">
        <v>266</v>
      </c>
      <c r="CRD406" s="105" t="s">
        <v>266</v>
      </c>
      <c r="CRE406" s="105" t="s">
        <v>266</v>
      </c>
      <c r="CRF406" s="105" t="s">
        <v>266</v>
      </c>
      <c r="CRG406" s="105" t="s">
        <v>266</v>
      </c>
      <c r="CRH406" s="105" t="s">
        <v>266</v>
      </c>
      <c r="CRI406" s="105" t="s">
        <v>266</v>
      </c>
      <c r="CRJ406" s="105" t="s">
        <v>266</v>
      </c>
      <c r="CRK406" s="105" t="s">
        <v>266</v>
      </c>
      <c r="CRL406" s="105" t="s">
        <v>266</v>
      </c>
      <c r="CRM406" s="105" t="s">
        <v>266</v>
      </c>
      <c r="CRN406" s="105" t="s">
        <v>266</v>
      </c>
      <c r="CRO406" s="105" t="s">
        <v>266</v>
      </c>
      <c r="CRP406" s="105" t="s">
        <v>266</v>
      </c>
      <c r="CRQ406" s="105" t="s">
        <v>266</v>
      </c>
      <c r="CRR406" s="105" t="s">
        <v>266</v>
      </c>
      <c r="CRS406" s="105" t="s">
        <v>266</v>
      </c>
      <c r="CRT406" s="105" t="s">
        <v>266</v>
      </c>
      <c r="CRU406" s="105" t="s">
        <v>266</v>
      </c>
      <c r="CRV406" s="105" t="s">
        <v>266</v>
      </c>
      <c r="CRW406" s="105" t="s">
        <v>266</v>
      </c>
      <c r="CRX406" s="105" t="s">
        <v>266</v>
      </c>
      <c r="CRY406" s="105" t="s">
        <v>266</v>
      </c>
      <c r="CRZ406" s="105" t="s">
        <v>266</v>
      </c>
      <c r="CSA406" s="105" t="s">
        <v>266</v>
      </c>
      <c r="CSB406" s="105" t="s">
        <v>266</v>
      </c>
      <c r="CSC406" s="105" t="s">
        <v>266</v>
      </c>
      <c r="CSD406" s="105" t="s">
        <v>266</v>
      </c>
      <c r="CSE406" s="105" t="s">
        <v>266</v>
      </c>
      <c r="CSF406" s="105" t="s">
        <v>266</v>
      </c>
      <c r="CSG406" s="105" t="s">
        <v>266</v>
      </c>
      <c r="CSH406" s="105" t="s">
        <v>266</v>
      </c>
      <c r="CSI406" s="105" t="s">
        <v>266</v>
      </c>
      <c r="CSJ406" s="105" t="s">
        <v>266</v>
      </c>
      <c r="CSK406" s="105" t="s">
        <v>266</v>
      </c>
      <c r="CSL406" s="105" t="s">
        <v>266</v>
      </c>
      <c r="CSM406" s="105" t="s">
        <v>266</v>
      </c>
      <c r="CSN406" s="105" t="s">
        <v>266</v>
      </c>
      <c r="CSO406" s="105" t="s">
        <v>266</v>
      </c>
      <c r="CSP406" s="105" t="s">
        <v>266</v>
      </c>
      <c r="CSQ406" s="105" t="s">
        <v>266</v>
      </c>
      <c r="CSR406" s="105" t="s">
        <v>266</v>
      </c>
      <c r="CSS406" s="105" t="s">
        <v>266</v>
      </c>
      <c r="CST406" s="105" t="s">
        <v>266</v>
      </c>
      <c r="CSU406" s="105" t="s">
        <v>266</v>
      </c>
      <c r="CSV406" s="105" t="s">
        <v>266</v>
      </c>
      <c r="CSW406" s="105" t="s">
        <v>266</v>
      </c>
      <c r="CSX406" s="105" t="s">
        <v>266</v>
      </c>
      <c r="CSY406" s="105" t="s">
        <v>266</v>
      </c>
      <c r="CSZ406" s="105" t="s">
        <v>266</v>
      </c>
      <c r="CTA406" s="105" t="s">
        <v>266</v>
      </c>
      <c r="CTB406" s="105" t="s">
        <v>266</v>
      </c>
      <c r="CTC406" s="105" t="s">
        <v>266</v>
      </c>
      <c r="CTD406" s="105" t="s">
        <v>266</v>
      </c>
      <c r="CTE406" s="105" t="s">
        <v>266</v>
      </c>
      <c r="CTF406" s="105" t="s">
        <v>266</v>
      </c>
      <c r="CTG406" s="105" t="s">
        <v>266</v>
      </c>
      <c r="CTH406" s="105" t="s">
        <v>266</v>
      </c>
      <c r="CTI406" s="105" t="s">
        <v>266</v>
      </c>
      <c r="CTJ406" s="105" t="s">
        <v>266</v>
      </c>
      <c r="CTK406" s="105" t="s">
        <v>266</v>
      </c>
      <c r="CTL406" s="105" t="s">
        <v>266</v>
      </c>
      <c r="CTM406" s="105" t="s">
        <v>266</v>
      </c>
      <c r="CTN406" s="105" t="s">
        <v>266</v>
      </c>
      <c r="CTO406" s="105" t="s">
        <v>266</v>
      </c>
      <c r="CTP406" s="105" t="s">
        <v>266</v>
      </c>
      <c r="CTQ406" s="105" t="s">
        <v>266</v>
      </c>
      <c r="CTR406" s="105" t="s">
        <v>266</v>
      </c>
      <c r="CTS406" s="105" t="s">
        <v>266</v>
      </c>
      <c r="CTT406" s="105" t="s">
        <v>266</v>
      </c>
      <c r="CTU406" s="105" t="s">
        <v>266</v>
      </c>
      <c r="CTV406" s="105" t="s">
        <v>266</v>
      </c>
      <c r="CTW406" s="105" t="s">
        <v>266</v>
      </c>
      <c r="CTX406" s="105" t="s">
        <v>266</v>
      </c>
      <c r="CTY406" s="105" t="s">
        <v>266</v>
      </c>
      <c r="CTZ406" s="105" t="s">
        <v>266</v>
      </c>
      <c r="CUA406" s="105" t="s">
        <v>266</v>
      </c>
      <c r="CUB406" s="105" t="s">
        <v>266</v>
      </c>
      <c r="CUC406" s="105" t="s">
        <v>266</v>
      </c>
      <c r="CUD406" s="105" t="s">
        <v>266</v>
      </c>
      <c r="CUE406" s="105" t="s">
        <v>266</v>
      </c>
      <c r="CUF406" s="105" t="s">
        <v>266</v>
      </c>
      <c r="CUG406" s="105" t="s">
        <v>266</v>
      </c>
      <c r="CUH406" s="105" t="s">
        <v>266</v>
      </c>
      <c r="CUI406" s="105" t="s">
        <v>266</v>
      </c>
      <c r="CUJ406" s="105" t="s">
        <v>266</v>
      </c>
      <c r="CUK406" s="105" t="s">
        <v>266</v>
      </c>
      <c r="CUL406" s="105" t="s">
        <v>266</v>
      </c>
      <c r="CUM406" s="105" t="s">
        <v>266</v>
      </c>
      <c r="CUN406" s="105" t="s">
        <v>266</v>
      </c>
      <c r="CUO406" s="105" t="s">
        <v>266</v>
      </c>
      <c r="CUP406" s="105" t="s">
        <v>266</v>
      </c>
      <c r="CUQ406" s="105" t="s">
        <v>266</v>
      </c>
      <c r="CUR406" s="105" t="s">
        <v>266</v>
      </c>
      <c r="CUS406" s="105" t="s">
        <v>266</v>
      </c>
      <c r="CUT406" s="105" t="s">
        <v>266</v>
      </c>
      <c r="CUU406" s="105" t="s">
        <v>266</v>
      </c>
      <c r="CUV406" s="105" t="s">
        <v>266</v>
      </c>
      <c r="CUW406" s="105" t="s">
        <v>266</v>
      </c>
      <c r="CUX406" s="105" t="s">
        <v>266</v>
      </c>
      <c r="CUY406" s="105" t="s">
        <v>266</v>
      </c>
      <c r="CUZ406" s="105" t="s">
        <v>266</v>
      </c>
      <c r="CVA406" s="105" t="s">
        <v>266</v>
      </c>
      <c r="CVB406" s="105" t="s">
        <v>266</v>
      </c>
      <c r="CVC406" s="105" t="s">
        <v>266</v>
      </c>
      <c r="CVD406" s="105" t="s">
        <v>266</v>
      </c>
      <c r="CVE406" s="105" t="s">
        <v>266</v>
      </c>
      <c r="CVF406" s="105" t="s">
        <v>266</v>
      </c>
      <c r="CVG406" s="105" t="s">
        <v>266</v>
      </c>
      <c r="CVH406" s="105" t="s">
        <v>266</v>
      </c>
      <c r="CVI406" s="105" t="s">
        <v>266</v>
      </c>
      <c r="CVJ406" s="105" t="s">
        <v>266</v>
      </c>
      <c r="CVK406" s="105" t="s">
        <v>266</v>
      </c>
      <c r="CVL406" s="105" t="s">
        <v>266</v>
      </c>
      <c r="CVM406" s="105" t="s">
        <v>266</v>
      </c>
      <c r="CVN406" s="105" t="s">
        <v>266</v>
      </c>
      <c r="CVO406" s="105" t="s">
        <v>266</v>
      </c>
      <c r="CVP406" s="105" t="s">
        <v>266</v>
      </c>
      <c r="CVQ406" s="105" t="s">
        <v>266</v>
      </c>
      <c r="CVR406" s="105" t="s">
        <v>266</v>
      </c>
      <c r="CVS406" s="105" t="s">
        <v>266</v>
      </c>
      <c r="CVT406" s="105" t="s">
        <v>266</v>
      </c>
      <c r="CVU406" s="105" t="s">
        <v>266</v>
      </c>
      <c r="CVV406" s="105" t="s">
        <v>266</v>
      </c>
      <c r="CVW406" s="105" t="s">
        <v>266</v>
      </c>
      <c r="CVX406" s="105" t="s">
        <v>266</v>
      </c>
      <c r="CVY406" s="105" t="s">
        <v>266</v>
      </c>
      <c r="CVZ406" s="105" t="s">
        <v>266</v>
      </c>
      <c r="CWA406" s="105" t="s">
        <v>266</v>
      </c>
      <c r="CWB406" s="105" t="s">
        <v>266</v>
      </c>
      <c r="CWC406" s="105" t="s">
        <v>266</v>
      </c>
      <c r="CWD406" s="105" t="s">
        <v>266</v>
      </c>
      <c r="CWE406" s="105" t="s">
        <v>266</v>
      </c>
      <c r="CWF406" s="105" t="s">
        <v>266</v>
      </c>
      <c r="CWG406" s="105" t="s">
        <v>266</v>
      </c>
      <c r="CWH406" s="105" t="s">
        <v>266</v>
      </c>
      <c r="CWI406" s="105" t="s">
        <v>266</v>
      </c>
      <c r="CWJ406" s="105" t="s">
        <v>266</v>
      </c>
      <c r="CWK406" s="105" t="s">
        <v>266</v>
      </c>
      <c r="CWL406" s="105" t="s">
        <v>266</v>
      </c>
      <c r="CWM406" s="105" t="s">
        <v>266</v>
      </c>
      <c r="CWN406" s="105" t="s">
        <v>266</v>
      </c>
      <c r="CWO406" s="105" t="s">
        <v>266</v>
      </c>
      <c r="CWP406" s="105" t="s">
        <v>266</v>
      </c>
      <c r="CWQ406" s="105" t="s">
        <v>266</v>
      </c>
      <c r="CWR406" s="105" t="s">
        <v>266</v>
      </c>
      <c r="CWS406" s="105" t="s">
        <v>266</v>
      </c>
      <c r="CWT406" s="105" t="s">
        <v>266</v>
      </c>
      <c r="CWU406" s="105" t="s">
        <v>266</v>
      </c>
      <c r="CWV406" s="105" t="s">
        <v>266</v>
      </c>
      <c r="CWW406" s="105" t="s">
        <v>266</v>
      </c>
      <c r="CWX406" s="105" t="s">
        <v>266</v>
      </c>
      <c r="CWY406" s="105" t="s">
        <v>266</v>
      </c>
      <c r="CWZ406" s="105" t="s">
        <v>266</v>
      </c>
      <c r="CXA406" s="105" t="s">
        <v>266</v>
      </c>
      <c r="CXB406" s="105" t="s">
        <v>266</v>
      </c>
      <c r="CXC406" s="105" t="s">
        <v>266</v>
      </c>
      <c r="CXD406" s="105" t="s">
        <v>266</v>
      </c>
      <c r="CXE406" s="105" t="s">
        <v>266</v>
      </c>
      <c r="CXF406" s="105" t="s">
        <v>266</v>
      </c>
      <c r="CXG406" s="105" t="s">
        <v>266</v>
      </c>
      <c r="CXH406" s="105" t="s">
        <v>266</v>
      </c>
      <c r="CXI406" s="105" t="s">
        <v>266</v>
      </c>
      <c r="CXJ406" s="105" t="s">
        <v>266</v>
      </c>
      <c r="CXK406" s="105" t="s">
        <v>266</v>
      </c>
      <c r="CXL406" s="105" t="s">
        <v>266</v>
      </c>
      <c r="CXM406" s="105" t="s">
        <v>266</v>
      </c>
      <c r="CXN406" s="105" t="s">
        <v>266</v>
      </c>
      <c r="CXO406" s="105" t="s">
        <v>266</v>
      </c>
      <c r="CXP406" s="105" t="s">
        <v>266</v>
      </c>
      <c r="CXQ406" s="105" t="s">
        <v>266</v>
      </c>
      <c r="CXR406" s="105" t="s">
        <v>266</v>
      </c>
      <c r="CXS406" s="105" t="s">
        <v>266</v>
      </c>
      <c r="CXT406" s="105" t="s">
        <v>266</v>
      </c>
      <c r="CXU406" s="105" t="s">
        <v>266</v>
      </c>
      <c r="CXV406" s="105" t="s">
        <v>266</v>
      </c>
      <c r="CXW406" s="105" t="s">
        <v>266</v>
      </c>
      <c r="CXX406" s="105" t="s">
        <v>266</v>
      </c>
      <c r="CXY406" s="105" t="s">
        <v>266</v>
      </c>
      <c r="CXZ406" s="105" t="s">
        <v>266</v>
      </c>
      <c r="CYA406" s="105" t="s">
        <v>266</v>
      </c>
      <c r="CYB406" s="105" t="s">
        <v>266</v>
      </c>
      <c r="CYC406" s="105" t="s">
        <v>266</v>
      </c>
      <c r="CYD406" s="105" t="s">
        <v>266</v>
      </c>
      <c r="CYE406" s="105" t="s">
        <v>266</v>
      </c>
      <c r="CYF406" s="105" t="s">
        <v>266</v>
      </c>
      <c r="CYG406" s="105" t="s">
        <v>266</v>
      </c>
      <c r="CYH406" s="105" t="s">
        <v>266</v>
      </c>
      <c r="CYI406" s="105" t="s">
        <v>266</v>
      </c>
      <c r="CYJ406" s="105" t="s">
        <v>266</v>
      </c>
      <c r="CYK406" s="105" t="s">
        <v>266</v>
      </c>
      <c r="CYL406" s="105" t="s">
        <v>266</v>
      </c>
      <c r="CYM406" s="105" t="s">
        <v>266</v>
      </c>
      <c r="CYN406" s="105" t="s">
        <v>266</v>
      </c>
      <c r="CYO406" s="105" t="s">
        <v>266</v>
      </c>
      <c r="CYP406" s="105" t="s">
        <v>266</v>
      </c>
      <c r="CYQ406" s="105" t="s">
        <v>266</v>
      </c>
      <c r="CYR406" s="105" t="s">
        <v>266</v>
      </c>
      <c r="CYS406" s="105" t="s">
        <v>266</v>
      </c>
      <c r="CYT406" s="105" t="s">
        <v>266</v>
      </c>
      <c r="CYU406" s="105" t="s">
        <v>266</v>
      </c>
      <c r="CYV406" s="105" t="s">
        <v>266</v>
      </c>
      <c r="CYW406" s="105" t="s">
        <v>266</v>
      </c>
      <c r="CYX406" s="105" t="s">
        <v>266</v>
      </c>
      <c r="CYY406" s="105" t="s">
        <v>266</v>
      </c>
      <c r="CYZ406" s="105" t="s">
        <v>266</v>
      </c>
      <c r="CZA406" s="105" t="s">
        <v>266</v>
      </c>
      <c r="CZB406" s="105" t="s">
        <v>266</v>
      </c>
      <c r="CZC406" s="105" t="s">
        <v>266</v>
      </c>
      <c r="CZD406" s="105" t="s">
        <v>266</v>
      </c>
      <c r="CZE406" s="105" t="s">
        <v>266</v>
      </c>
      <c r="CZF406" s="105" t="s">
        <v>266</v>
      </c>
      <c r="CZG406" s="105" t="s">
        <v>266</v>
      </c>
      <c r="CZH406" s="105" t="s">
        <v>266</v>
      </c>
      <c r="CZI406" s="105" t="s">
        <v>266</v>
      </c>
      <c r="CZJ406" s="105" t="s">
        <v>266</v>
      </c>
      <c r="CZK406" s="105" t="s">
        <v>266</v>
      </c>
      <c r="CZL406" s="105" t="s">
        <v>266</v>
      </c>
      <c r="CZM406" s="105" t="s">
        <v>266</v>
      </c>
      <c r="CZN406" s="105" t="s">
        <v>266</v>
      </c>
      <c r="CZO406" s="105" t="s">
        <v>266</v>
      </c>
      <c r="CZP406" s="105" t="s">
        <v>266</v>
      </c>
      <c r="CZQ406" s="105" t="s">
        <v>266</v>
      </c>
      <c r="CZR406" s="105" t="s">
        <v>266</v>
      </c>
      <c r="CZS406" s="105" t="s">
        <v>266</v>
      </c>
      <c r="CZT406" s="105" t="s">
        <v>266</v>
      </c>
      <c r="CZU406" s="105" t="s">
        <v>266</v>
      </c>
      <c r="CZV406" s="105" t="s">
        <v>266</v>
      </c>
      <c r="CZW406" s="105" t="s">
        <v>266</v>
      </c>
      <c r="CZX406" s="105" t="s">
        <v>266</v>
      </c>
      <c r="CZY406" s="105" t="s">
        <v>266</v>
      </c>
      <c r="CZZ406" s="105" t="s">
        <v>266</v>
      </c>
      <c r="DAA406" s="105" t="s">
        <v>266</v>
      </c>
      <c r="DAB406" s="105" t="s">
        <v>266</v>
      </c>
      <c r="DAC406" s="105" t="s">
        <v>266</v>
      </c>
      <c r="DAD406" s="105" t="s">
        <v>266</v>
      </c>
      <c r="DAE406" s="105" t="s">
        <v>266</v>
      </c>
      <c r="DAF406" s="105" t="s">
        <v>266</v>
      </c>
      <c r="DAG406" s="105" t="s">
        <v>266</v>
      </c>
      <c r="DAH406" s="105" t="s">
        <v>266</v>
      </c>
      <c r="DAI406" s="105" t="s">
        <v>266</v>
      </c>
      <c r="DAJ406" s="105" t="s">
        <v>266</v>
      </c>
      <c r="DAK406" s="105" t="s">
        <v>266</v>
      </c>
      <c r="DAL406" s="105" t="s">
        <v>266</v>
      </c>
      <c r="DAM406" s="105" t="s">
        <v>266</v>
      </c>
      <c r="DAN406" s="105" t="s">
        <v>266</v>
      </c>
      <c r="DAO406" s="105" t="s">
        <v>266</v>
      </c>
      <c r="DAP406" s="105" t="s">
        <v>266</v>
      </c>
      <c r="DAQ406" s="105" t="s">
        <v>266</v>
      </c>
      <c r="DAR406" s="105" t="s">
        <v>266</v>
      </c>
      <c r="DAS406" s="105" t="s">
        <v>266</v>
      </c>
      <c r="DAT406" s="105" t="s">
        <v>266</v>
      </c>
      <c r="DAU406" s="105" t="s">
        <v>266</v>
      </c>
      <c r="DAV406" s="105" t="s">
        <v>266</v>
      </c>
      <c r="DAW406" s="105" t="s">
        <v>266</v>
      </c>
      <c r="DAX406" s="105" t="s">
        <v>266</v>
      </c>
      <c r="DAY406" s="105" t="s">
        <v>266</v>
      </c>
      <c r="DAZ406" s="105" t="s">
        <v>266</v>
      </c>
      <c r="DBA406" s="105" t="s">
        <v>266</v>
      </c>
      <c r="DBB406" s="105" t="s">
        <v>266</v>
      </c>
      <c r="DBC406" s="105" t="s">
        <v>266</v>
      </c>
      <c r="DBD406" s="105" t="s">
        <v>266</v>
      </c>
      <c r="DBE406" s="105" t="s">
        <v>266</v>
      </c>
      <c r="DBF406" s="105" t="s">
        <v>266</v>
      </c>
      <c r="DBG406" s="105" t="s">
        <v>266</v>
      </c>
      <c r="DBH406" s="105" t="s">
        <v>266</v>
      </c>
      <c r="DBI406" s="105" t="s">
        <v>266</v>
      </c>
      <c r="DBJ406" s="105" t="s">
        <v>266</v>
      </c>
      <c r="DBK406" s="105" t="s">
        <v>266</v>
      </c>
      <c r="DBL406" s="105" t="s">
        <v>266</v>
      </c>
      <c r="DBM406" s="105" t="s">
        <v>266</v>
      </c>
      <c r="DBN406" s="105" t="s">
        <v>266</v>
      </c>
      <c r="DBO406" s="105" t="s">
        <v>266</v>
      </c>
      <c r="DBP406" s="105" t="s">
        <v>266</v>
      </c>
      <c r="DBQ406" s="105" t="s">
        <v>266</v>
      </c>
      <c r="DBR406" s="105" t="s">
        <v>266</v>
      </c>
      <c r="DBS406" s="105" t="s">
        <v>266</v>
      </c>
      <c r="DBT406" s="105" t="s">
        <v>266</v>
      </c>
      <c r="DBU406" s="105" t="s">
        <v>266</v>
      </c>
      <c r="DBV406" s="105" t="s">
        <v>266</v>
      </c>
      <c r="DBW406" s="105" t="s">
        <v>266</v>
      </c>
      <c r="DBX406" s="105" t="s">
        <v>266</v>
      </c>
      <c r="DBY406" s="105" t="s">
        <v>266</v>
      </c>
      <c r="DBZ406" s="105" t="s">
        <v>266</v>
      </c>
      <c r="DCA406" s="105" t="s">
        <v>266</v>
      </c>
      <c r="DCB406" s="105" t="s">
        <v>266</v>
      </c>
      <c r="DCC406" s="105" t="s">
        <v>266</v>
      </c>
      <c r="DCD406" s="105" t="s">
        <v>266</v>
      </c>
      <c r="DCE406" s="105" t="s">
        <v>266</v>
      </c>
      <c r="DCF406" s="105" t="s">
        <v>266</v>
      </c>
      <c r="DCG406" s="105" t="s">
        <v>266</v>
      </c>
      <c r="DCH406" s="105" t="s">
        <v>266</v>
      </c>
      <c r="DCI406" s="105" t="s">
        <v>266</v>
      </c>
      <c r="DCJ406" s="105" t="s">
        <v>266</v>
      </c>
      <c r="DCK406" s="105" t="s">
        <v>266</v>
      </c>
      <c r="DCL406" s="105" t="s">
        <v>266</v>
      </c>
      <c r="DCM406" s="105" t="s">
        <v>266</v>
      </c>
      <c r="DCN406" s="105" t="s">
        <v>266</v>
      </c>
      <c r="DCO406" s="105" t="s">
        <v>266</v>
      </c>
      <c r="DCP406" s="105" t="s">
        <v>266</v>
      </c>
      <c r="DCQ406" s="105" t="s">
        <v>266</v>
      </c>
      <c r="DCR406" s="105" t="s">
        <v>266</v>
      </c>
      <c r="DCS406" s="105" t="s">
        <v>266</v>
      </c>
      <c r="DCT406" s="105" t="s">
        <v>266</v>
      </c>
      <c r="DCU406" s="105" t="s">
        <v>266</v>
      </c>
      <c r="DCV406" s="105" t="s">
        <v>266</v>
      </c>
      <c r="DCW406" s="105" t="s">
        <v>266</v>
      </c>
      <c r="DCX406" s="105" t="s">
        <v>266</v>
      </c>
      <c r="DCY406" s="105" t="s">
        <v>266</v>
      </c>
      <c r="DCZ406" s="105" t="s">
        <v>266</v>
      </c>
      <c r="DDA406" s="105" t="s">
        <v>266</v>
      </c>
      <c r="DDB406" s="105" t="s">
        <v>266</v>
      </c>
      <c r="DDC406" s="105" t="s">
        <v>266</v>
      </c>
      <c r="DDD406" s="105" t="s">
        <v>266</v>
      </c>
      <c r="DDE406" s="105" t="s">
        <v>266</v>
      </c>
      <c r="DDF406" s="105" t="s">
        <v>266</v>
      </c>
      <c r="DDG406" s="105" t="s">
        <v>266</v>
      </c>
      <c r="DDH406" s="105" t="s">
        <v>266</v>
      </c>
      <c r="DDI406" s="105" t="s">
        <v>266</v>
      </c>
      <c r="DDJ406" s="105" t="s">
        <v>266</v>
      </c>
      <c r="DDK406" s="105" t="s">
        <v>266</v>
      </c>
      <c r="DDL406" s="105" t="s">
        <v>266</v>
      </c>
      <c r="DDM406" s="105" t="s">
        <v>266</v>
      </c>
      <c r="DDN406" s="105" t="s">
        <v>266</v>
      </c>
      <c r="DDO406" s="105" t="s">
        <v>266</v>
      </c>
      <c r="DDP406" s="105" t="s">
        <v>266</v>
      </c>
      <c r="DDQ406" s="105" t="s">
        <v>266</v>
      </c>
      <c r="DDR406" s="105" t="s">
        <v>266</v>
      </c>
      <c r="DDS406" s="105" t="s">
        <v>266</v>
      </c>
      <c r="DDT406" s="105" t="s">
        <v>266</v>
      </c>
      <c r="DDU406" s="105" t="s">
        <v>266</v>
      </c>
      <c r="DDV406" s="105" t="s">
        <v>266</v>
      </c>
      <c r="DDW406" s="105" t="s">
        <v>266</v>
      </c>
      <c r="DDX406" s="105" t="s">
        <v>266</v>
      </c>
      <c r="DDY406" s="105" t="s">
        <v>266</v>
      </c>
      <c r="DDZ406" s="105" t="s">
        <v>266</v>
      </c>
      <c r="DEA406" s="105" t="s">
        <v>266</v>
      </c>
      <c r="DEB406" s="105" t="s">
        <v>266</v>
      </c>
      <c r="DEC406" s="105" t="s">
        <v>266</v>
      </c>
      <c r="DED406" s="105" t="s">
        <v>266</v>
      </c>
      <c r="DEE406" s="105" t="s">
        <v>266</v>
      </c>
      <c r="DEF406" s="105" t="s">
        <v>266</v>
      </c>
      <c r="DEG406" s="105" t="s">
        <v>266</v>
      </c>
      <c r="DEH406" s="105" t="s">
        <v>266</v>
      </c>
      <c r="DEI406" s="105" t="s">
        <v>266</v>
      </c>
      <c r="DEJ406" s="105" t="s">
        <v>266</v>
      </c>
      <c r="DEK406" s="105" t="s">
        <v>266</v>
      </c>
      <c r="DEL406" s="105" t="s">
        <v>266</v>
      </c>
      <c r="DEM406" s="105" t="s">
        <v>266</v>
      </c>
      <c r="DEN406" s="105" t="s">
        <v>266</v>
      </c>
      <c r="DEO406" s="105" t="s">
        <v>266</v>
      </c>
      <c r="DEP406" s="105" t="s">
        <v>266</v>
      </c>
      <c r="DEQ406" s="105" t="s">
        <v>266</v>
      </c>
      <c r="DER406" s="105" t="s">
        <v>266</v>
      </c>
      <c r="DES406" s="105" t="s">
        <v>266</v>
      </c>
      <c r="DET406" s="105" t="s">
        <v>266</v>
      </c>
      <c r="DEU406" s="105" t="s">
        <v>266</v>
      </c>
      <c r="DEV406" s="105" t="s">
        <v>266</v>
      </c>
      <c r="DEW406" s="105" t="s">
        <v>266</v>
      </c>
      <c r="DEX406" s="105" t="s">
        <v>266</v>
      </c>
      <c r="DEY406" s="105" t="s">
        <v>266</v>
      </c>
      <c r="DEZ406" s="105" t="s">
        <v>266</v>
      </c>
      <c r="DFA406" s="105" t="s">
        <v>266</v>
      </c>
      <c r="DFB406" s="105" t="s">
        <v>266</v>
      </c>
      <c r="DFC406" s="105" t="s">
        <v>266</v>
      </c>
      <c r="DFD406" s="105" t="s">
        <v>266</v>
      </c>
      <c r="DFE406" s="105" t="s">
        <v>266</v>
      </c>
      <c r="DFF406" s="105" t="s">
        <v>266</v>
      </c>
      <c r="DFG406" s="105" t="s">
        <v>266</v>
      </c>
      <c r="DFH406" s="105" t="s">
        <v>266</v>
      </c>
      <c r="DFI406" s="105" t="s">
        <v>266</v>
      </c>
      <c r="DFJ406" s="105" t="s">
        <v>266</v>
      </c>
      <c r="DFK406" s="105" t="s">
        <v>266</v>
      </c>
      <c r="DFL406" s="105" t="s">
        <v>266</v>
      </c>
      <c r="DFM406" s="105" t="s">
        <v>266</v>
      </c>
      <c r="DFN406" s="105" t="s">
        <v>266</v>
      </c>
      <c r="DFO406" s="105" t="s">
        <v>266</v>
      </c>
      <c r="DFP406" s="105" t="s">
        <v>266</v>
      </c>
      <c r="DFQ406" s="105" t="s">
        <v>266</v>
      </c>
      <c r="DFR406" s="105" t="s">
        <v>266</v>
      </c>
      <c r="DFS406" s="105" t="s">
        <v>266</v>
      </c>
      <c r="DFT406" s="105" t="s">
        <v>266</v>
      </c>
      <c r="DFU406" s="105" t="s">
        <v>266</v>
      </c>
      <c r="DFV406" s="105" t="s">
        <v>266</v>
      </c>
      <c r="DFW406" s="105" t="s">
        <v>266</v>
      </c>
      <c r="DFX406" s="105" t="s">
        <v>266</v>
      </c>
      <c r="DFY406" s="105" t="s">
        <v>266</v>
      </c>
      <c r="DFZ406" s="105" t="s">
        <v>266</v>
      </c>
      <c r="DGA406" s="105" t="s">
        <v>266</v>
      </c>
      <c r="DGB406" s="105" t="s">
        <v>266</v>
      </c>
      <c r="DGC406" s="105" t="s">
        <v>266</v>
      </c>
      <c r="DGD406" s="105" t="s">
        <v>266</v>
      </c>
      <c r="DGE406" s="105" t="s">
        <v>266</v>
      </c>
      <c r="DGF406" s="105" t="s">
        <v>266</v>
      </c>
      <c r="DGG406" s="105" t="s">
        <v>266</v>
      </c>
      <c r="DGH406" s="105" t="s">
        <v>266</v>
      </c>
      <c r="DGI406" s="105" t="s">
        <v>266</v>
      </c>
      <c r="DGJ406" s="105" t="s">
        <v>266</v>
      </c>
      <c r="DGK406" s="105" t="s">
        <v>266</v>
      </c>
      <c r="DGL406" s="105" t="s">
        <v>266</v>
      </c>
      <c r="DGM406" s="105" t="s">
        <v>266</v>
      </c>
      <c r="DGN406" s="105" t="s">
        <v>266</v>
      </c>
      <c r="DGO406" s="105" t="s">
        <v>266</v>
      </c>
      <c r="DGP406" s="105" t="s">
        <v>266</v>
      </c>
      <c r="DGQ406" s="105" t="s">
        <v>266</v>
      </c>
      <c r="DGR406" s="105" t="s">
        <v>266</v>
      </c>
      <c r="DGS406" s="105" t="s">
        <v>266</v>
      </c>
      <c r="DGT406" s="105" t="s">
        <v>266</v>
      </c>
      <c r="DGU406" s="105" t="s">
        <v>266</v>
      </c>
      <c r="DGV406" s="105" t="s">
        <v>266</v>
      </c>
      <c r="DGW406" s="105" t="s">
        <v>266</v>
      </c>
      <c r="DGX406" s="105" t="s">
        <v>266</v>
      </c>
      <c r="DGY406" s="105" t="s">
        <v>266</v>
      </c>
      <c r="DGZ406" s="105" t="s">
        <v>266</v>
      </c>
      <c r="DHA406" s="105" t="s">
        <v>266</v>
      </c>
      <c r="DHB406" s="105" t="s">
        <v>266</v>
      </c>
      <c r="DHC406" s="105" t="s">
        <v>266</v>
      </c>
      <c r="DHD406" s="105" t="s">
        <v>266</v>
      </c>
      <c r="DHE406" s="105" t="s">
        <v>266</v>
      </c>
      <c r="DHF406" s="105" t="s">
        <v>266</v>
      </c>
      <c r="DHG406" s="105" t="s">
        <v>266</v>
      </c>
      <c r="DHH406" s="105" t="s">
        <v>266</v>
      </c>
      <c r="DHI406" s="105" t="s">
        <v>266</v>
      </c>
      <c r="DHJ406" s="105" t="s">
        <v>266</v>
      </c>
      <c r="DHK406" s="105" t="s">
        <v>266</v>
      </c>
      <c r="DHL406" s="105" t="s">
        <v>266</v>
      </c>
      <c r="DHM406" s="105" t="s">
        <v>266</v>
      </c>
      <c r="DHN406" s="105" t="s">
        <v>266</v>
      </c>
      <c r="DHO406" s="105" t="s">
        <v>266</v>
      </c>
      <c r="DHP406" s="105" t="s">
        <v>266</v>
      </c>
      <c r="DHQ406" s="105" t="s">
        <v>266</v>
      </c>
      <c r="DHR406" s="105" t="s">
        <v>266</v>
      </c>
      <c r="DHS406" s="105" t="s">
        <v>266</v>
      </c>
      <c r="DHT406" s="105" t="s">
        <v>266</v>
      </c>
      <c r="DHU406" s="105" t="s">
        <v>266</v>
      </c>
      <c r="DHV406" s="105" t="s">
        <v>266</v>
      </c>
      <c r="DHW406" s="105" t="s">
        <v>266</v>
      </c>
      <c r="DHX406" s="105" t="s">
        <v>266</v>
      </c>
      <c r="DHY406" s="105" t="s">
        <v>266</v>
      </c>
      <c r="DHZ406" s="105" t="s">
        <v>266</v>
      </c>
      <c r="DIA406" s="105" t="s">
        <v>266</v>
      </c>
      <c r="DIB406" s="105" t="s">
        <v>266</v>
      </c>
      <c r="DIC406" s="105" t="s">
        <v>266</v>
      </c>
      <c r="DID406" s="105" t="s">
        <v>266</v>
      </c>
      <c r="DIE406" s="105" t="s">
        <v>266</v>
      </c>
      <c r="DIF406" s="105" t="s">
        <v>266</v>
      </c>
      <c r="DIG406" s="105" t="s">
        <v>266</v>
      </c>
      <c r="DIH406" s="105" t="s">
        <v>266</v>
      </c>
      <c r="DII406" s="105" t="s">
        <v>266</v>
      </c>
      <c r="DIJ406" s="105" t="s">
        <v>266</v>
      </c>
      <c r="DIK406" s="105" t="s">
        <v>266</v>
      </c>
      <c r="DIL406" s="105" t="s">
        <v>266</v>
      </c>
      <c r="DIM406" s="105" t="s">
        <v>266</v>
      </c>
      <c r="DIN406" s="105" t="s">
        <v>266</v>
      </c>
      <c r="DIO406" s="105" t="s">
        <v>266</v>
      </c>
      <c r="DIP406" s="105" t="s">
        <v>266</v>
      </c>
      <c r="DIQ406" s="105" t="s">
        <v>266</v>
      </c>
      <c r="DIR406" s="105" t="s">
        <v>266</v>
      </c>
      <c r="DIS406" s="105" t="s">
        <v>266</v>
      </c>
      <c r="DIT406" s="105" t="s">
        <v>266</v>
      </c>
      <c r="DIU406" s="105" t="s">
        <v>266</v>
      </c>
      <c r="DIV406" s="105" t="s">
        <v>266</v>
      </c>
      <c r="DIW406" s="105" t="s">
        <v>266</v>
      </c>
      <c r="DIX406" s="105" t="s">
        <v>266</v>
      </c>
      <c r="DIY406" s="105" t="s">
        <v>266</v>
      </c>
      <c r="DIZ406" s="105" t="s">
        <v>266</v>
      </c>
      <c r="DJA406" s="105" t="s">
        <v>266</v>
      </c>
      <c r="DJB406" s="105" t="s">
        <v>266</v>
      </c>
      <c r="DJC406" s="105" t="s">
        <v>266</v>
      </c>
      <c r="DJD406" s="105" t="s">
        <v>266</v>
      </c>
      <c r="DJE406" s="105" t="s">
        <v>266</v>
      </c>
      <c r="DJF406" s="105" t="s">
        <v>266</v>
      </c>
      <c r="DJG406" s="105" t="s">
        <v>266</v>
      </c>
      <c r="DJH406" s="105" t="s">
        <v>266</v>
      </c>
      <c r="DJI406" s="105" t="s">
        <v>266</v>
      </c>
      <c r="DJJ406" s="105" t="s">
        <v>266</v>
      </c>
      <c r="DJK406" s="105" t="s">
        <v>266</v>
      </c>
      <c r="DJL406" s="105" t="s">
        <v>266</v>
      </c>
      <c r="DJM406" s="105" t="s">
        <v>266</v>
      </c>
      <c r="DJN406" s="105" t="s">
        <v>266</v>
      </c>
      <c r="DJO406" s="105" t="s">
        <v>266</v>
      </c>
      <c r="DJP406" s="105" t="s">
        <v>266</v>
      </c>
      <c r="DJQ406" s="105" t="s">
        <v>266</v>
      </c>
      <c r="DJR406" s="105" t="s">
        <v>266</v>
      </c>
      <c r="DJS406" s="105" t="s">
        <v>266</v>
      </c>
      <c r="DJT406" s="105" t="s">
        <v>266</v>
      </c>
      <c r="DJU406" s="105" t="s">
        <v>266</v>
      </c>
      <c r="DJV406" s="105" t="s">
        <v>266</v>
      </c>
      <c r="DJW406" s="105" t="s">
        <v>266</v>
      </c>
      <c r="DJX406" s="105" t="s">
        <v>266</v>
      </c>
      <c r="DJY406" s="105" t="s">
        <v>266</v>
      </c>
      <c r="DJZ406" s="105" t="s">
        <v>266</v>
      </c>
      <c r="DKA406" s="105" t="s">
        <v>266</v>
      </c>
      <c r="DKB406" s="105" t="s">
        <v>266</v>
      </c>
      <c r="DKC406" s="105" t="s">
        <v>266</v>
      </c>
      <c r="DKD406" s="105" t="s">
        <v>266</v>
      </c>
      <c r="DKE406" s="105" t="s">
        <v>266</v>
      </c>
      <c r="DKF406" s="105" t="s">
        <v>266</v>
      </c>
      <c r="DKG406" s="105" t="s">
        <v>266</v>
      </c>
      <c r="DKH406" s="105" t="s">
        <v>266</v>
      </c>
      <c r="DKI406" s="105" t="s">
        <v>266</v>
      </c>
      <c r="DKJ406" s="105" t="s">
        <v>266</v>
      </c>
      <c r="DKK406" s="105" t="s">
        <v>266</v>
      </c>
      <c r="DKL406" s="105" t="s">
        <v>266</v>
      </c>
      <c r="DKM406" s="105" t="s">
        <v>266</v>
      </c>
      <c r="DKN406" s="105" t="s">
        <v>266</v>
      </c>
      <c r="DKO406" s="105" t="s">
        <v>266</v>
      </c>
      <c r="DKP406" s="105" t="s">
        <v>266</v>
      </c>
      <c r="DKQ406" s="105" t="s">
        <v>266</v>
      </c>
      <c r="DKR406" s="105" t="s">
        <v>266</v>
      </c>
      <c r="DKS406" s="105" t="s">
        <v>266</v>
      </c>
      <c r="DKT406" s="105" t="s">
        <v>266</v>
      </c>
      <c r="DKU406" s="105" t="s">
        <v>266</v>
      </c>
      <c r="DKV406" s="105" t="s">
        <v>266</v>
      </c>
      <c r="DKW406" s="105" t="s">
        <v>266</v>
      </c>
      <c r="DKX406" s="105" t="s">
        <v>266</v>
      </c>
      <c r="DKY406" s="105" t="s">
        <v>266</v>
      </c>
      <c r="DKZ406" s="105" t="s">
        <v>266</v>
      </c>
      <c r="DLA406" s="105" t="s">
        <v>266</v>
      </c>
      <c r="DLB406" s="105" t="s">
        <v>266</v>
      </c>
      <c r="DLC406" s="105" t="s">
        <v>266</v>
      </c>
      <c r="DLD406" s="105" t="s">
        <v>266</v>
      </c>
      <c r="DLE406" s="105" t="s">
        <v>266</v>
      </c>
      <c r="DLF406" s="105" t="s">
        <v>266</v>
      </c>
      <c r="DLG406" s="105" t="s">
        <v>266</v>
      </c>
      <c r="DLH406" s="105" t="s">
        <v>266</v>
      </c>
      <c r="DLI406" s="105" t="s">
        <v>266</v>
      </c>
      <c r="DLJ406" s="105" t="s">
        <v>266</v>
      </c>
      <c r="DLK406" s="105" t="s">
        <v>266</v>
      </c>
      <c r="DLL406" s="105" t="s">
        <v>266</v>
      </c>
      <c r="DLM406" s="105" t="s">
        <v>266</v>
      </c>
      <c r="DLN406" s="105" t="s">
        <v>266</v>
      </c>
      <c r="DLO406" s="105" t="s">
        <v>266</v>
      </c>
      <c r="DLP406" s="105" t="s">
        <v>266</v>
      </c>
      <c r="DLQ406" s="105" t="s">
        <v>266</v>
      </c>
      <c r="DLR406" s="105" t="s">
        <v>266</v>
      </c>
      <c r="DLS406" s="105" t="s">
        <v>266</v>
      </c>
      <c r="DLT406" s="105" t="s">
        <v>266</v>
      </c>
      <c r="DLU406" s="105" t="s">
        <v>266</v>
      </c>
      <c r="DLV406" s="105" t="s">
        <v>266</v>
      </c>
      <c r="DLW406" s="105" t="s">
        <v>266</v>
      </c>
      <c r="DLX406" s="105" t="s">
        <v>266</v>
      </c>
      <c r="DLY406" s="105" t="s">
        <v>266</v>
      </c>
      <c r="DLZ406" s="105" t="s">
        <v>266</v>
      </c>
      <c r="DMA406" s="105" t="s">
        <v>266</v>
      </c>
      <c r="DMB406" s="105" t="s">
        <v>266</v>
      </c>
      <c r="DMC406" s="105" t="s">
        <v>266</v>
      </c>
      <c r="DMD406" s="105" t="s">
        <v>266</v>
      </c>
      <c r="DME406" s="105" t="s">
        <v>266</v>
      </c>
      <c r="DMF406" s="105" t="s">
        <v>266</v>
      </c>
      <c r="DMG406" s="105" t="s">
        <v>266</v>
      </c>
      <c r="DMH406" s="105" t="s">
        <v>266</v>
      </c>
      <c r="DMI406" s="105" t="s">
        <v>266</v>
      </c>
      <c r="DMJ406" s="105" t="s">
        <v>266</v>
      </c>
      <c r="DMK406" s="105" t="s">
        <v>266</v>
      </c>
      <c r="DML406" s="105" t="s">
        <v>266</v>
      </c>
      <c r="DMM406" s="105" t="s">
        <v>266</v>
      </c>
      <c r="DMN406" s="105" t="s">
        <v>266</v>
      </c>
      <c r="DMO406" s="105" t="s">
        <v>266</v>
      </c>
      <c r="DMP406" s="105" t="s">
        <v>266</v>
      </c>
      <c r="DMQ406" s="105" t="s">
        <v>266</v>
      </c>
      <c r="DMR406" s="105" t="s">
        <v>266</v>
      </c>
      <c r="DMS406" s="105" t="s">
        <v>266</v>
      </c>
      <c r="DMT406" s="105" t="s">
        <v>266</v>
      </c>
      <c r="DMU406" s="105" t="s">
        <v>266</v>
      </c>
      <c r="DMV406" s="105" t="s">
        <v>266</v>
      </c>
      <c r="DMW406" s="105" t="s">
        <v>266</v>
      </c>
      <c r="DMX406" s="105" t="s">
        <v>266</v>
      </c>
      <c r="DMY406" s="105" t="s">
        <v>266</v>
      </c>
      <c r="DMZ406" s="105" t="s">
        <v>266</v>
      </c>
      <c r="DNA406" s="105" t="s">
        <v>266</v>
      </c>
      <c r="DNB406" s="105" t="s">
        <v>266</v>
      </c>
      <c r="DNC406" s="105" t="s">
        <v>266</v>
      </c>
      <c r="DND406" s="105" t="s">
        <v>266</v>
      </c>
      <c r="DNE406" s="105" t="s">
        <v>266</v>
      </c>
      <c r="DNF406" s="105" t="s">
        <v>266</v>
      </c>
      <c r="DNG406" s="105" t="s">
        <v>266</v>
      </c>
      <c r="DNH406" s="105" t="s">
        <v>266</v>
      </c>
      <c r="DNI406" s="105" t="s">
        <v>266</v>
      </c>
      <c r="DNJ406" s="105" t="s">
        <v>266</v>
      </c>
      <c r="DNK406" s="105" t="s">
        <v>266</v>
      </c>
      <c r="DNL406" s="105" t="s">
        <v>266</v>
      </c>
      <c r="DNM406" s="105" t="s">
        <v>266</v>
      </c>
      <c r="DNN406" s="105" t="s">
        <v>266</v>
      </c>
      <c r="DNO406" s="105" t="s">
        <v>266</v>
      </c>
      <c r="DNP406" s="105" t="s">
        <v>266</v>
      </c>
      <c r="DNQ406" s="105" t="s">
        <v>266</v>
      </c>
      <c r="DNR406" s="105" t="s">
        <v>266</v>
      </c>
      <c r="DNS406" s="105" t="s">
        <v>266</v>
      </c>
      <c r="DNT406" s="105" t="s">
        <v>266</v>
      </c>
      <c r="DNU406" s="105" t="s">
        <v>266</v>
      </c>
      <c r="DNV406" s="105" t="s">
        <v>266</v>
      </c>
      <c r="DNW406" s="105" t="s">
        <v>266</v>
      </c>
      <c r="DNX406" s="105" t="s">
        <v>266</v>
      </c>
      <c r="DNY406" s="105" t="s">
        <v>266</v>
      </c>
      <c r="DNZ406" s="105" t="s">
        <v>266</v>
      </c>
      <c r="DOA406" s="105" t="s">
        <v>266</v>
      </c>
      <c r="DOB406" s="105" t="s">
        <v>266</v>
      </c>
      <c r="DOC406" s="105" t="s">
        <v>266</v>
      </c>
      <c r="DOD406" s="105" t="s">
        <v>266</v>
      </c>
      <c r="DOE406" s="105" t="s">
        <v>266</v>
      </c>
      <c r="DOF406" s="105" t="s">
        <v>266</v>
      </c>
      <c r="DOG406" s="105" t="s">
        <v>266</v>
      </c>
      <c r="DOH406" s="105" t="s">
        <v>266</v>
      </c>
      <c r="DOI406" s="105" t="s">
        <v>266</v>
      </c>
      <c r="DOJ406" s="105" t="s">
        <v>266</v>
      </c>
      <c r="DOK406" s="105" t="s">
        <v>266</v>
      </c>
      <c r="DOL406" s="105" t="s">
        <v>266</v>
      </c>
      <c r="DOM406" s="105" t="s">
        <v>266</v>
      </c>
      <c r="DON406" s="105" t="s">
        <v>266</v>
      </c>
      <c r="DOO406" s="105" t="s">
        <v>266</v>
      </c>
      <c r="DOP406" s="105" t="s">
        <v>266</v>
      </c>
      <c r="DOQ406" s="105" t="s">
        <v>266</v>
      </c>
      <c r="DOR406" s="105" t="s">
        <v>266</v>
      </c>
      <c r="DOS406" s="105" t="s">
        <v>266</v>
      </c>
      <c r="DOT406" s="105" t="s">
        <v>266</v>
      </c>
      <c r="DOU406" s="105" t="s">
        <v>266</v>
      </c>
      <c r="DOV406" s="105" t="s">
        <v>266</v>
      </c>
      <c r="DOW406" s="105" t="s">
        <v>266</v>
      </c>
      <c r="DOX406" s="105" t="s">
        <v>266</v>
      </c>
      <c r="DOY406" s="105" t="s">
        <v>266</v>
      </c>
      <c r="DOZ406" s="105" t="s">
        <v>266</v>
      </c>
      <c r="DPA406" s="105" t="s">
        <v>266</v>
      </c>
      <c r="DPB406" s="105" t="s">
        <v>266</v>
      </c>
      <c r="DPC406" s="105" t="s">
        <v>266</v>
      </c>
      <c r="DPD406" s="105" t="s">
        <v>266</v>
      </c>
      <c r="DPE406" s="105" t="s">
        <v>266</v>
      </c>
      <c r="DPF406" s="105" t="s">
        <v>266</v>
      </c>
      <c r="DPG406" s="105" t="s">
        <v>266</v>
      </c>
      <c r="DPH406" s="105" t="s">
        <v>266</v>
      </c>
      <c r="DPI406" s="105" t="s">
        <v>266</v>
      </c>
      <c r="DPJ406" s="105" t="s">
        <v>266</v>
      </c>
      <c r="DPK406" s="105" t="s">
        <v>266</v>
      </c>
      <c r="DPL406" s="105" t="s">
        <v>266</v>
      </c>
      <c r="DPM406" s="105" t="s">
        <v>266</v>
      </c>
      <c r="DPN406" s="105" t="s">
        <v>266</v>
      </c>
      <c r="DPO406" s="105" t="s">
        <v>266</v>
      </c>
      <c r="DPP406" s="105" t="s">
        <v>266</v>
      </c>
      <c r="DPQ406" s="105" t="s">
        <v>266</v>
      </c>
      <c r="DPR406" s="105" t="s">
        <v>266</v>
      </c>
      <c r="DPS406" s="105" t="s">
        <v>266</v>
      </c>
      <c r="DPT406" s="105" t="s">
        <v>266</v>
      </c>
      <c r="DPU406" s="105" t="s">
        <v>266</v>
      </c>
      <c r="DPV406" s="105" t="s">
        <v>266</v>
      </c>
      <c r="DPW406" s="105" t="s">
        <v>266</v>
      </c>
      <c r="DPX406" s="105" t="s">
        <v>266</v>
      </c>
      <c r="DPY406" s="105" t="s">
        <v>266</v>
      </c>
      <c r="DPZ406" s="105" t="s">
        <v>266</v>
      </c>
      <c r="DQA406" s="105" t="s">
        <v>266</v>
      </c>
      <c r="DQB406" s="105" t="s">
        <v>266</v>
      </c>
      <c r="DQC406" s="105" t="s">
        <v>266</v>
      </c>
      <c r="DQD406" s="105" t="s">
        <v>266</v>
      </c>
      <c r="DQE406" s="105" t="s">
        <v>266</v>
      </c>
      <c r="DQF406" s="105" t="s">
        <v>266</v>
      </c>
      <c r="DQG406" s="105" t="s">
        <v>266</v>
      </c>
      <c r="DQH406" s="105" t="s">
        <v>266</v>
      </c>
      <c r="DQI406" s="105" t="s">
        <v>266</v>
      </c>
      <c r="DQJ406" s="105" t="s">
        <v>266</v>
      </c>
      <c r="DQK406" s="105" t="s">
        <v>266</v>
      </c>
      <c r="DQL406" s="105" t="s">
        <v>266</v>
      </c>
      <c r="DQM406" s="105" t="s">
        <v>266</v>
      </c>
      <c r="DQN406" s="105" t="s">
        <v>266</v>
      </c>
      <c r="DQO406" s="105" t="s">
        <v>266</v>
      </c>
      <c r="DQP406" s="105" t="s">
        <v>266</v>
      </c>
      <c r="DQQ406" s="105" t="s">
        <v>266</v>
      </c>
      <c r="DQR406" s="105" t="s">
        <v>266</v>
      </c>
      <c r="DQS406" s="105" t="s">
        <v>266</v>
      </c>
      <c r="DQT406" s="105" t="s">
        <v>266</v>
      </c>
      <c r="DQU406" s="105" t="s">
        <v>266</v>
      </c>
      <c r="DQV406" s="105" t="s">
        <v>266</v>
      </c>
      <c r="DQW406" s="105" t="s">
        <v>266</v>
      </c>
      <c r="DQX406" s="105" t="s">
        <v>266</v>
      </c>
      <c r="DQY406" s="105" t="s">
        <v>266</v>
      </c>
      <c r="DQZ406" s="105" t="s">
        <v>266</v>
      </c>
      <c r="DRA406" s="105" t="s">
        <v>266</v>
      </c>
      <c r="DRB406" s="105" t="s">
        <v>266</v>
      </c>
      <c r="DRC406" s="105" t="s">
        <v>266</v>
      </c>
      <c r="DRD406" s="105" t="s">
        <v>266</v>
      </c>
      <c r="DRE406" s="105" t="s">
        <v>266</v>
      </c>
      <c r="DRF406" s="105" t="s">
        <v>266</v>
      </c>
      <c r="DRG406" s="105" t="s">
        <v>266</v>
      </c>
      <c r="DRH406" s="105" t="s">
        <v>266</v>
      </c>
      <c r="DRI406" s="105" t="s">
        <v>266</v>
      </c>
      <c r="DRJ406" s="105" t="s">
        <v>266</v>
      </c>
      <c r="DRK406" s="105" t="s">
        <v>266</v>
      </c>
      <c r="DRL406" s="105" t="s">
        <v>266</v>
      </c>
      <c r="DRM406" s="105" t="s">
        <v>266</v>
      </c>
      <c r="DRN406" s="105" t="s">
        <v>266</v>
      </c>
      <c r="DRO406" s="105" t="s">
        <v>266</v>
      </c>
      <c r="DRP406" s="105" t="s">
        <v>266</v>
      </c>
      <c r="DRQ406" s="105" t="s">
        <v>266</v>
      </c>
      <c r="DRR406" s="105" t="s">
        <v>266</v>
      </c>
      <c r="DRS406" s="105" t="s">
        <v>266</v>
      </c>
      <c r="DRT406" s="105" t="s">
        <v>266</v>
      </c>
      <c r="DRU406" s="105" t="s">
        <v>266</v>
      </c>
      <c r="DRV406" s="105" t="s">
        <v>266</v>
      </c>
      <c r="DRW406" s="105" t="s">
        <v>266</v>
      </c>
      <c r="DRX406" s="105" t="s">
        <v>266</v>
      </c>
      <c r="DRY406" s="105" t="s">
        <v>266</v>
      </c>
      <c r="DRZ406" s="105" t="s">
        <v>266</v>
      </c>
      <c r="DSA406" s="105" t="s">
        <v>266</v>
      </c>
      <c r="DSB406" s="105" t="s">
        <v>266</v>
      </c>
      <c r="DSC406" s="105" t="s">
        <v>266</v>
      </c>
      <c r="DSD406" s="105" t="s">
        <v>266</v>
      </c>
      <c r="DSE406" s="105" t="s">
        <v>266</v>
      </c>
      <c r="DSF406" s="105" t="s">
        <v>266</v>
      </c>
      <c r="DSG406" s="105" t="s">
        <v>266</v>
      </c>
      <c r="DSH406" s="105" t="s">
        <v>266</v>
      </c>
      <c r="DSI406" s="105" t="s">
        <v>266</v>
      </c>
      <c r="DSJ406" s="105" t="s">
        <v>266</v>
      </c>
      <c r="DSK406" s="105" t="s">
        <v>266</v>
      </c>
      <c r="DSL406" s="105" t="s">
        <v>266</v>
      </c>
      <c r="DSM406" s="105" t="s">
        <v>266</v>
      </c>
      <c r="DSN406" s="105" t="s">
        <v>266</v>
      </c>
      <c r="DSO406" s="105" t="s">
        <v>266</v>
      </c>
      <c r="DSP406" s="105" t="s">
        <v>266</v>
      </c>
      <c r="DSQ406" s="105" t="s">
        <v>266</v>
      </c>
      <c r="DSR406" s="105" t="s">
        <v>266</v>
      </c>
      <c r="DSS406" s="105" t="s">
        <v>266</v>
      </c>
      <c r="DST406" s="105" t="s">
        <v>266</v>
      </c>
      <c r="DSU406" s="105" t="s">
        <v>266</v>
      </c>
      <c r="DSV406" s="105" t="s">
        <v>266</v>
      </c>
      <c r="DSW406" s="105" t="s">
        <v>266</v>
      </c>
      <c r="DSX406" s="105" t="s">
        <v>266</v>
      </c>
      <c r="DSY406" s="105" t="s">
        <v>266</v>
      </c>
      <c r="DSZ406" s="105" t="s">
        <v>266</v>
      </c>
      <c r="DTA406" s="105" t="s">
        <v>266</v>
      </c>
      <c r="DTB406" s="105" t="s">
        <v>266</v>
      </c>
      <c r="DTC406" s="105" t="s">
        <v>266</v>
      </c>
      <c r="DTD406" s="105" t="s">
        <v>266</v>
      </c>
      <c r="DTE406" s="105" t="s">
        <v>266</v>
      </c>
      <c r="DTF406" s="105" t="s">
        <v>266</v>
      </c>
      <c r="DTG406" s="105" t="s">
        <v>266</v>
      </c>
      <c r="DTH406" s="105" t="s">
        <v>266</v>
      </c>
      <c r="DTI406" s="105" t="s">
        <v>266</v>
      </c>
      <c r="DTJ406" s="105" t="s">
        <v>266</v>
      </c>
      <c r="DTK406" s="105" t="s">
        <v>266</v>
      </c>
      <c r="DTL406" s="105" t="s">
        <v>266</v>
      </c>
      <c r="DTM406" s="105" t="s">
        <v>266</v>
      </c>
      <c r="DTN406" s="105" t="s">
        <v>266</v>
      </c>
      <c r="DTO406" s="105" t="s">
        <v>266</v>
      </c>
      <c r="DTP406" s="105" t="s">
        <v>266</v>
      </c>
      <c r="DTQ406" s="105" t="s">
        <v>266</v>
      </c>
      <c r="DTR406" s="105" t="s">
        <v>266</v>
      </c>
      <c r="DTS406" s="105" t="s">
        <v>266</v>
      </c>
      <c r="DTT406" s="105" t="s">
        <v>266</v>
      </c>
      <c r="DTU406" s="105" t="s">
        <v>266</v>
      </c>
      <c r="DTV406" s="105" t="s">
        <v>266</v>
      </c>
      <c r="DTW406" s="105" t="s">
        <v>266</v>
      </c>
      <c r="DTX406" s="105" t="s">
        <v>266</v>
      </c>
      <c r="DTY406" s="105" t="s">
        <v>266</v>
      </c>
      <c r="DTZ406" s="105" t="s">
        <v>266</v>
      </c>
      <c r="DUA406" s="105" t="s">
        <v>266</v>
      </c>
      <c r="DUB406" s="105" t="s">
        <v>266</v>
      </c>
      <c r="DUC406" s="105" t="s">
        <v>266</v>
      </c>
      <c r="DUD406" s="105" t="s">
        <v>266</v>
      </c>
      <c r="DUE406" s="105" t="s">
        <v>266</v>
      </c>
      <c r="DUF406" s="105" t="s">
        <v>266</v>
      </c>
      <c r="DUG406" s="105" t="s">
        <v>266</v>
      </c>
      <c r="DUH406" s="105" t="s">
        <v>266</v>
      </c>
      <c r="DUI406" s="105" t="s">
        <v>266</v>
      </c>
      <c r="DUJ406" s="105" t="s">
        <v>266</v>
      </c>
      <c r="DUK406" s="105" t="s">
        <v>266</v>
      </c>
      <c r="DUL406" s="105" t="s">
        <v>266</v>
      </c>
      <c r="DUM406" s="105" t="s">
        <v>266</v>
      </c>
      <c r="DUN406" s="105" t="s">
        <v>266</v>
      </c>
      <c r="DUO406" s="105" t="s">
        <v>266</v>
      </c>
      <c r="DUP406" s="105" t="s">
        <v>266</v>
      </c>
      <c r="DUQ406" s="105" t="s">
        <v>266</v>
      </c>
      <c r="DUR406" s="105" t="s">
        <v>266</v>
      </c>
      <c r="DUS406" s="105" t="s">
        <v>266</v>
      </c>
      <c r="DUT406" s="105" t="s">
        <v>266</v>
      </c>
      <c r="DUU406" s="105" t="s">
        <v>266</v>
      </c>
      <c r="DUV406" s="105" t="s">
        <v>266</v>
      </c>
      <c r="DUW406" s="105" t="s">
        <v>266</v>
      </c>
      <c r="DUX406" s="105" t="s">
        <v>266</v>
      </c>
      <c r="DUY406" s="105" t="s">
        <v>266</v>
      </c>
      <c r="DUZ406" s="105" t="s">
        <v>266</v>
      </c>
      <c r="DVA406" s="105" t="s">
        <v>266</v>
      </c>
      <c r="DVB406" s="105" t="s">
        <v>266</v>
      </c>
      <c r="DVC406" s="105" t="s">
        <v>266</v>
      </c>
      <c r="DVD406" s="105" t="s">
        <v>266</v>
      </c>
      <c r="DVE406" s="105" t="s">
        <v>266</v>
      </c>
      <c r="DVF406" s="105" t="s">
        <v>266</v>
      </c>
      <c r="DVG406" s="105" t="s">
        <v>266</v>
      </c>
      <c r="DVH406" s="105" t="s">
        <v>266</v>
      </c>
      <c r="DVI406" s="105" t="s">
        <v>266</v>
      </c>
      <c r="DVJ406" s="105" t="s">
        <v>266</v>
      </c>
      <c r="DVK406" s="105" t="s">
        <v>266</v>
      </c>
      <c r="DVL406" s="105" t="s">
        <v>266</v>
      </c>
      <c r="DVM406" s="105" t="s">
        <v>266</v>
      </c>
      <c r="DVN406" s="105" t="s">
        <v>266</v>
      </c>
      <c r="DVO406" s="105" t="s">
        <v>266</v>
      </c>
      <c r="DVP406" s="105" t="s">
        <v>266</v>
      </c>
      <c r="DVQ406" s="105" t="s">
        <v>266</v>
      </c>
      <c r="DVR406" s="105" t="s">
        <v>266</v>
      </c>
      <c r="DVS406" s="105" t="s">
        <v>266</v>
      </c>
      <c r="DVT406" s="105" t="s">
        <v>266</v>
      </c>
      <c r="DVU406" s="105" t="s">
        <v>266</v>
      </c>
      <c r="DVV406" s="105" t="s">
        <v>266</v>
      </c>
      <c r="DVW406" s="105" t="s">
        <v>266</v>
      </c>
      <c r="DVX406" s="105" t="s">
        <v>266</v>
      </c>
      <c r="DVY406" s="105" t="s">
        <v>266</v>
      </c>
      <c r="DVZ406" s="105" t="s">
        <v>266</v>
      </c>
      <c r="DWA406" s="105" t="s">
        <v>266</v>
      </c>
      <c r="DWB406" s="105" t="s">
        <v>266</v>
      </c>
      <c r="DWC406" s="105" t="s">
        <v>266</v>
      </c>
      <c r="DWD406" s="105" t="s">
        <v>266</v>
      </c>
      <c r="DWE406" s="105" t="s">
        <v>266</v>
      </c>
      <c r="DWF406" s="105" t="s">
        <v>266</v>
      </c>
      <c r="DWG406" s="105" t="s">
        <v>266</v>
      </c>
      <c r="DWH406" s="105" t="s">
        <v>266</v>
      </c>
      <c r="DWI406" s="105" t="s">
        <v>266</v>
      </c>
      <c r="DWJ406" s="105" t="s">
        <v>266</v>
      </c>
      <c r="DWK406" s="105" t="s">
        <v>266</v>
      </c>
      <c r="DWL406" s="105" t="s">
        <v>266</v>
      </c>
      <c r="DWM406" s="105" t="s">
        <v>266</v>
      </c>
      <c r="DWN406" s="105" t="s">
        <v>266</v>
      </c>
      <c r="DWO406" s="105" t="s">
        <v>266</v>
      </c>
      <c r="DWP406" s="105" t="s">
        <v>266</v>
      </c>
      <c r="DWQ406" s="105" t="s">
        <v>266</v>
      </c>
      <c r="DWR406" s="105" t="s">
        <v>266</v>
      </c>
      <c r="DWS406" s="105" t="s">
        <v>266</v>
      </c>
      <c r="DWT406" s="105" t="s">
        <v>266</v>
      </c>
      <c r="DWU406" s="105" t="s">
        <v>266</v>
      </c>
      <c r="DWV406" s="105" t="s">
        <v>266</v>
      </c>
      <c r="DWW406" s="105" t="s">
        <v>266</v>
      </c>
      <c r="DWX406" s="105" t="s">
        <v>266</v>
      </c>
      <c r="DWY406" s="105" t="s">
        <v>266</v>
      </c>
      <c r="DWZ406" s="105" t="s">
        <v>266</v>
      </c>
      <c r="DXA406" s="105" t="s">
        <v>266</v>
      </c>
      <c r="DXB406" s="105" t="s">
        <v>266</v>
      </c>
      <c r="DXC406" s="105" t="s">
        <v>266</v>
      </c>
      <c r="DXD406" s="105" t="s">
        <v>266</v>
      </c>
      <c r="DXE406" s="105" t="s">
        <v>266</v>
      </c>
      <c r="DXF406" s="105" t="s">
        <v>266</v>
      </c>
      <c r="DXG406" s="105" t="s">
        <v>266</v>
      </c>
      <c r="DXH406" s="105" t="s">
        <v>266</v>
      </c>
      <c r="DXI406" s="105" t="s">
        <v>266</v>
      </c>
      <c r="DXJ406" s="105" t="s">
        <v>266</v>
      </c>
      <c r="DXK406" s="105" t="s">
        <v>266</v>
      </c>
      <c r="DXL406" s="105" t="s">
        <v>266</v>
      </c>
      <c r="DXM406" s="105" t="s">
        <v>266</v>
      </c>
      <c r="DXN406" s="105" t="s">
        <v>266</v>
      </c>
      <c r="DXO406" s="105" t="s">
        <v>266</v>
      </c>
      <c r="DXP406" s="105" t="s">
        <v>266</v>
      </c>
      <c r="DXQ406" s="105" t="s">
        <v>266</v>
      </c>
      <c r="DXR406" s="105" t="s">
        <v>266</v>
      </c>
      <c r="DXS406" s="105" t="s">
        <v>266</v>
      </c>
      <c r="DXT406" s="105" t="s">
        <v>266</v>
      </c>
      <c r="DXU406" s="105" t="s">
        <v>266</v>
      </c>
      <c r="DXV406" s="105" t="s">
        <v>266</v>
      </c>
      <c r="DXW406" s="105" t="s">
        <v>266</v>
      </c>
      <c r="DXX406" s="105" t="s">
        <v>266</v>
      </c>
      <c r="DXY406" s="105" t="s">
        <v>266</v>
      </c>
      <c r="DXZ406" s="105" t="s">
        <v>266</v>
      </c>
      <c r="DYA406" s="105" t="s">
        <v>266</v>
      </c>
      <c r="DYB406" s="105" t="s">
        <v>266</v>
      </c>
      <c r="DYC406" s="105" t="s">
        <v>266</v>
      </c>
      <c r="DYD406" s="105" t="s">
        <v>266</v>
      </c>
      <c r="DYE406" s="105" t="s">
        <v>266</v>
      </c>
      <c r="DYF406" s="105" t="s">
        <v>266</v>
      </c>
      <c r="DYG406" s="105" t="s">
        <v>266</v>
      </c>
      <c r="DYH406" s="105" t="s">
        <v>266</v>
      </c>
      <c r="DYI406" s="105" t="s">
        <v>266</v>
      </c>
      <c r="DYJ406" s="105" t="s">
        <v>266</v>
      </c>
      <c r="DYK406" s="105" t="s">
        <v>266</v>
      </c>
      <c r="DYL406" s="105" t="s">
        <v>266</v>
      </c>
      <c r="DYM406" s="105" t="s">
        <v>266</v>
      </c>
      <c r="DYN406" s="105" t="s">
        <v>266</v>
      </c>
      <c r="DYO406" s="105" t="s">
        <v>266</v>
      </c>
      <c r="DYP406" s="105" t="s">
        <v>266</v>
      </c>
      <c r="DYQ406" s="105" t="s">
        <v>266</v>
      </c>
      <c r="DYR406" s="105" t="s">
        <v>266</v>
      </c>
      <c r="DYS406" s="105" t="s">
        <v>266</v>
      </c>
      <c r="DYT406" s="105" t="s">
        <v>266</v>
      </c>
      <c r="DYU406" s="105" t="s">
        <v>266</v>
      </c>
      <c r="DYV406" s="105" t="s">
        <v>266</v>
      </c>
      <c r="DYW406" s="105" t="s">
        <v>266</v>
      </c>
      <c r="DYX406" s="105" t="s">
        <v>266</v>
      </c>
      <c r="DYY406" s="105" t="s">
        <v>266</v>
      </c>
      <c r="DYZ406" s="105" t="s">
        <v>266</v>
      </c>
      <c r="DZA406" s="105" t="s">
        <v>266</v>
      </c>
      <c r="DZB406" s="105" t="s">
        <v>266</v>
      </c>
      <c r="DZC406" s="105" t="s">
        <v>266</v>
      </c>
      <c r="DZD406" s="105" t="s">
        <v>266</v>
      </c>
      <c r="DZE406" s="105" t="s">
        <v>266</v>
      </c>
      <c r="DZF406" s="105" t="s">
        <v>266</v>
      </c>
      <c r="DZG406" s="105" t="s">
        <v>266</v>
      </c>
      <c r="DZH406" s="105" t="s">
        <v>266</v>
      </c>
      <c r="DZI406" s="105" t="s">
        <v>266</v>
      </c>
      <c r="DZJ406" s="105" t="s">
        <v>266</v>
      </c>
      <c r="DZK406" s="105" t="s">
        <v>266</v>
      </c>
      <c r="DZL406" s="105" t="s">
        <v>266</v>
      </c>
      <c r="DZM406" s="105" t="s">
        <v>266</v>
      </c>
      <c r="DZN406" s="105" t="s">
        <v>266</v>
      </c>
      <c r="DZO406" s="105" t="s">
        <v>266</v>
      </c>
      <c r="DZP406" s="105" t="s">
        <v>266</v>
      </c>
      <c r="DZQ406" s="105" t="s">
        <v>266</v>
      </c>
      <c r="DZR406" s="105" t="s">
        <v>266</v>
      </c>
      <c r="DZS406" s="105" t="s">
        <v>266</v>
      </c>
      <c r="DZT406" s="105" t="s">
        <v>266</v>
      </c>
      <c r="DZU406" s="105" t="s">
        <v>266</v>
      </c>
      <c r="DZV406" s="105" t="s">
        <v>266</v>
      </c>
      <c r="DZW406" s="105" t="s">
        <v>266</v>
      </c>
      <c r="DZX406" s="105" t="s">
        <v>266</v>
      </c>
      <c r="DZY406" s="105" t="s">
        <v>266</v>
      </c>
      <c r="DZZ406" s="105" t="s">
        <v>266</v>
      </c>
      <c r="EAA406" s="105" t="s">
        <v>266</v>
      </c>
      <c r="EAB406" s="105" t="s">
        <v>266</v>
      </c>
      <c r="EAC406" s="105" t="s">
        <v>266</v>
      </c>
      <c r="EAD406" s="105" t="s">
        <v>266</v>
      </c>
      <c r="EAE406" s="105" t="s">
        <v>266</v>
      </c>
      <c r="EAF406" s="105" t="s">
        <v>266</v>
      </c>
      <c r="EAG406" s="105" t="s">
        <v>266</v>
      </c>
      <c r="EAH406" s="105" t="s">
        <v>266</v>
      </c>
      <c r="EAI406" s="105" t="s">
        <v>266</v>
      </c>
      <c r="EAJ406" s="105" t="s">
        <v>266</v>
      </c>
      <c r="EAK406" s="105" t="s">
        <v>266</v>
      </c>
      <c r="EAL406" s="105" t="s">
        <v>266</v>
      </c>
      <c r="EAM406" s="105" t="s">
        <v>266</v>
      </c>
      <c r="EAN406" s="105" t="s">
        <v>266</v>
      </c>
      <c r="EAO406" s="105" t="s">
        <v>266</v>
      </c>
      <c r="EAP406" s="105" t="s">
        <v>266</v>
      </c>
      <c r="EAQ406" s="105" t="s">
        <v>266</v>
      </c>
      <c r="EAR406" s="105" t="s">
        <v>266</v>
      </c>
      <c r="EAS406" s="105" t="s">
        <v>266</v>
      </c>
      <c r="EAT406" s="105" t="s">
        <v>266</v>
      </c>
      <c r="EAU406" s="105" t="s">
        <v>266</v>
      </c>
      <c r="EAV406" s="105" t="s">
        <v>266</v>
      </c>
      <c r="EAW406" s="105" t="s">
        <v>266</v>
      </c>
      <c r="EAX406" s="105" t="s">
        <v>266</v>
      </c>
      <c r="EAY406" s="105" t="s">
        <v>266</v>
      </c>
      <c r="EAZ406" s="105" t="s">
        <v>266</v>
      </c>
      <c r="EBA406" s="105" t="s">
        <v>266</v>
      </c>
      <c r="EBB406" s="105" t="s">
        <v>266</v>
      </c>
      <c r="EBC406" s="105" t="s">
        <v>266</v>
      </c>
      <c r="EBD406" s="105" t="s">
        <v>266</v>
      </c>
      <c r="EBE406" s="105" t="s">
        <v>266</v>
      </c>
      <c r="EBF406" s="105" t="s">
        <v>266</v>
      </c>
      <c r="EBG406" s="105" t="s">
        <v>266</v>
      </c>
      <c r="EBH406" s="105" t="s">
        <v>266</v>
      </c>
      <c r="EBI406" s="105" t="s">
        <v>266</v>
      </c>
      <c r="EBJ406" s="105" t="s">
        <v>266</v>
      </c>
      <c r="EBK406" s="105" t="s">
        <v>266</v>
      </c>
      <c r="EBL406" s="105" t="s">
        <v>266</v>
      </c>
      <c r="EBM406" s="105" t="s">
        <v>266</v>
      </c>
      <c r="EBN406" s="105" t="s">
        <v>266</v>
      </c>
      <c r="EBO406" s="105" t="s">
        <v>266</v>
      </c>
      <c r="EBP406" s="105" t="s">
        <v>266</v>
      </c>
      <c r="EBQ406" s="105" t="s">
        <v>266</v>
      </c>
      <c r="EBR406" s="105" t="s">
        <v>266</v>
      </c>
      <c r="EBS406" s="105" t="s">
        <v>266</v>
      </c>
      <c r="EBT406" s="105" t="s">
        <v>266</v>
      </c>
      <c r="EBU406" s="105" t="s">
        <v>266</v>
      </c>
      <c r="EBV406" s="105" t="s">
        <v>266</v>
      </c>
      <c r="EBW406" s="105" t="s">
        <v>266</v>
      </c>
      <c r="EBX406" s="105" t="s">
        <v>266</v>
      </c>
      <c r="EBY406" s="105" t="s">
        <v>266</v>
      </c>
      <c r="EBZ406" s="105" t="s">
        <v>266</v>
      </c>
      <c r="ECA406" s="105" t="s">
        <v>266</v>
      </c>
      <c r="ECB406" s="105" t="s">
        <v>266</v>
      </c>
      <c r="ECC406" s="105" t="s">
        <v>266</v>
      </c>
      <c r="ECD406" s="105" t="s">
        <v>266</v>
      </c>
      <c r="ECE406" s="105" t="s">
        <v>266</v>
      </c>
      <c r="ECF406" s="105" t="s">
        <v>266</v>
      </c>
      <c r="ECG406" s="105" t="s">
        <v>266</v>
      </c>
      <c r="ECH406" s="105" t="s">
        <v>266</v>
      </c>
      <c r="ECI406" s="105" t="s">
        <v>266</v>
      </c>
      <c r="ECJ406" s="105" t="s">
        <v>266</v>
      </c>
      <c r="ECK406" s="105" t="s">
        <v>266</v>
      </c>
      <c r="ECL406" s="105" t="s">
        <v>266</v>
      </c>
      <c r="ECM406" s="105" t="s">
        <v>266</v>
      </c>
      <c r="ECN406" s="105" t="s">
        <v>266</v>
      </c>
      <c r="ECO406" s="105" t="s">
        <v>266</v>
      </c>
      <c r="ECP406" s="105" t="s">
        <v>266</v>
      </c>
      <c r="ECQ406" s="105" t="s">
        <v>266</v>
      </c>
      <c r="ECR406" s="105" t="s">
        <v>266</v>
      </c>
      <c r="ECS406" s="105" t="s">
        <v>266</v>
      </c>
      <c r="ECT406" s="105" t="s">
        <v>266</v>
      </c>
      <c r="ECU406" s="105" t="s">
        <v>266</v>
      </c>
      <c r="ECV406" s="105" t="s">
        <v>266</v>
      </c>
      <c r="ECW406" s="105" t="s">
        <v>266</v>
      </c>
      <c r="ECX406" s="105" t="s">
        <v>266</v>
      </c>
      <c r="ECY406" s="105" t="s">
        <v>266</v>
      </c>
      <c r="ECZ406" s="105" t="s">
        <v>266</v>
      </c>
      <c r="EDA406" s="105" t="s">
        <v>266</v>
      </c>
      <c r="EDB406" s="105" t="s">
        <v>266</v>
      </c>
      <c r="EDC406" s="105" t="s">
        <v>266</v>
      </c>
      <c r="EDD406" s="105" t="s">
        <v>266</v>
      </c>
      <c r="EDE406" s="105" t="s">
        <v>266</v>
      </c>
      <c r="EDF406" s="105" t="s">
        <v>266</v>
      </c>
      <c r="EDG406" s="105" t="s">
        <v>266</v>
      </c>
      <c r="EDH406" s="105" t="s">
        <v>266</v>
      </c>
      <c r="EDI406" s="105" t="s">
        <v>266</v>
      </c>
      <c r="EDJ406" s="105" t="s">
        <v>266</v>
      </c>
      <c r="EDK406" s="105" t="s">
        <v>266</v>
      </c>
      <c r="EDL406" s="105" t="s">
        <v>266</v>
      </c>
      <c r="EDM406" s="105" t="s">
        <v>266</v>
      </c>
      <c r="EDN406" s="105" t="s">
        <v>266</v>
      </c>
      <c r="EDO406" s="105" t="s">
        <v>266</v>
      </c>
      <c r="EDP406" s="105" t="s">
        <v>266</v>
      </c>
      <c r="EDQ406" s="105" t="s">
        <v>266</v>
      </c>
      <c r="EDR406" s="105" t="s">
        <v>266</v>
      </c>
      <c r="EDS406" s="105" t="s">
        <v>266</v>
      </c>
      <c r="EDT406" s="105" t="s">
        <v>266</v>
      </c>
      <c r="EDU406" s="105" t="s">
        <v>266</v>
      </c>
      <c r="EDV406" s="105" t="s">
        <v>266</v>
      </c>
      <c r="EDW406" s="105" t="s">
        <v>266</v>
      </c>
      <c r="EDX406" s="105" t="s">
        <v>266</v>
      </c>
      <c r="EDY406" s="105" t="s">
        <v>266</v>
      </c>
      <c r="EDZ406" s="105" t="s">
        <v>266</v>
      </c>
      <c r="EEA406" s="105" t="s">
        <v>266</v>
      </c>
      <c r="EEB406" s="105" t="s">
        <v>266</v>
      </c>
      <c r="EEC406" s="105" t="s">
        <v>266</v>
      </c>
      <c r="EED406" s="105" t="s">
        <v>266</v>
      </c>
      <c r="EEE406" s="105" t="s">
        <v>266</v>
      </c>
      <c r="EEF406" s="105" t="s">
        <v>266</v>
      </c>
      <c r="EEG406" s="105" t="s">
        <v>266</v>
      </c>
      <c r="EEH406" s="105" t="s">
        <v>266</v>
      </c>
      <c r="EEI406" s="105" t="s">
        <v>266</v>
      </c>
      <c r="EEJ406" s="105" t="s">
        <v>266</v>
      </c>
      <c r="EEK406" s="105" t="s">
        <v>266</v>
      </c>
      <c r="EEL406" s="105" t="s">
        <v>266</v>
      </c>
      <c r="EEM406" s="105" t="s">
        <v>266</v>
      </c>
      <c r="EEN406" s="105" t="s">
        <v>266</v>
      </c>
      <c r="EEO406" s="105" t="s">
        <v>266</v>
      </c>
      <c r="EEP406" s="105" t="s">
        <v>266</v>
      </c>
      <c r="EEQ406" s="105" t="s">
        <v>266</v>
      </c>
      <c r="EER406" s="105" t="s">
        <v>266</v>
      </c>
      <c r="EES406" s="105" t="s">
        <v>266</v>
      </c>
      <c r="EET406" s="105" t="s">
        <v>266</v>
      </c>
      <c r="EEU406" s="105" t="s">
        <v>266</v>
      </c>
      <c r="EEV406" s="105" t="s">
        <v>266</v>
      </c>
      <c r="EEW406" s="105" t="s">
        <v>266</v>
      </c>
      <c r="EEX406" s="105" t="s">
        <v>266</v>
      </c>
      <c r="EEY406" s="105" t="s">
        <v>266</v>
      </c>
      <c r="EEZ406" s="105" t="s">
        <v>266</v>
      </c>
      <c r="EFA406" s="105" t="s">
        <v>266</v>
      </c>
      <c r="EFB406" s="105" t="s">
        <v>266</v>
      </c>
      <c r="EFC406" s="105" t="s">
        <v>266</v>
      </c>
      <c r="EFD406" s="105" t="s">
        <v>266</v>
      </c>
      <c r="EFE406" s="105" t="s">
        <v>266</v>
      </c>
      <c r="EFF406" s="105" t="s">
        <v>266</v>
      </c>
      <c r="EFG406" s="105" t="s">
        <v>266</v>
      </c>
      <c r="EFH406" s="105" t="s">
        <v>266</v>
      </c>
      <c r="EFI406" s="105" t="s">
        <v>266</v>
      </c>
      <c r="EFJ406" s="105" t="s">
        <v>266</v>
      </c>
      <c r="EFK406" s="105" t="s">
        <v>266</v>
      </c>
      <c r="EFL406" s="105" t="s">
        <v>266</v>
      </c>
      <c r="EFM406" s="105" t="s">
        <v>266</v>
      </c>
      <c r="EFN406" s="105" t="s">
        <v>266</v>
      </c>
      <c r="EFO406" s="105" t="s">
        <v>266</v>
      </c>
      <c r="EFP406" s="105" t="s">
        <v>266</v>
      </c>
      <c r="EFQ406" s="105" t="s">
        <v>266</v>
      </c>
      <c r="EFR406" s="105" t="s">
        <v>266</v>
      </c>
      <c r="EFS406" s="105" t="s">
        <v>266</v>
      </c>
      <c r="EFT406" s="105" t="s">
        <v>266</v>
      </c>
      <c r="EFU406" s="105" t="s">
        <v>266</v>
      </c>
      <c r="EFV406" s="105" t="s">
        <v>266</v>
      </c>
      <c r="EFW406" s="105" t="s">
        <v>266</v>
      </c>
      <c r="EFX406" s="105" t="s">
        <v>266</v>
      </c>
      <c r="EFY406" s="105" t="s">
        <v>266</v>
      </c>
      <c r="EFZ406" s="105" t="s">
        <v>266</v>
      </c>
      <c r="EGA406" s="105" t="s">
        <v>266</v>
      </c>
      <c r="EGB406" s="105" t="s">
        <v>266</v>
      </c>
      <c r="EGC406" s="105" t="s">
        <v>266</v>
      </c>
      <c r="EGD406" s="105" t="s">
        <v>266</v>
      </c>
      <c r="EGE406" s="105" t="s">
        <v>266</v>
      </c>
      <c r="EGF406" s="105" t="s">
        <v>266</v>
      </c>
      <c r="EGG406" s="105" t="s">
        <v>266</v>
      </c>
      <c r="EGH406" s="105" t="s">
        <v>266</v>
      </c>
      <c r="EGI406" s="105" t="s">
        <v>266</v>
      </c>
      <c r="EGJ406" s="105" t="s">
        <v>266</v>
      </c>
      <c r="EGK406" s="105" t="s">
        <v>266</v>
      </c>
      <c r="EGL406" s="105" t="s">
        <v>266</v>
      </c>
      <c r="EGM406" s="105" t="s">
        <v>266</v>
      </c>
      <c r="EGN406" s="105" t="s">
        <v>266</v>
      </c>
      <c r="EGO406" s="105" t="s">
        <v>266</v>
      </c>
      <c r="EGP406" s="105" t="s">
        <v>266</v>
      </c>
      <c r="EGQ406" s="105" t="s">
        <v>266</v>
      </c>
      <c r="EGR406" s="105" t="s">
        <v>266</v>
      </c>
      <c r="EGS406" s="105" t="s">
        <v>266</v>
      </c>
      <c r="EGT406" s="105" t="s">
        <v>266</v>
      </c>
      <c r="EGU406" s="105" t="s">
        <v>266</v>
      </c>
      <c r="EGV406" s="105" t="s">
        <v>266</v>
      </c>
      <c r="EGW406" s="105" t="s">
        <v>266</v>
      </c>
      <c r="EGX406" s="105" t="s">
        <v>266</v>
      </c>
      <c r="EGY406" s="105" t="s">
        <v>266</v>
      </c>
      <c r="EGZ406" s="105" t="s">
        <v>266</v>
      </c>
      <c r="EHA406" s="105" t="s">
        <v>266</v>
      </c>
      <c r="EHB406" s="105" t="s">
        <v>266</v>
      </c>
      <c r="EHC406" s="105" t="s">
        <v>266</v>
      </c>
      <c r="EHD406" s="105" t="s">
        <v>266</v>
      </c>
      <c r="EHE406" s="105" t="s">
        <v>266</v>
      </c>
      <c r="EHF406" s="105" t="s">
        <v>266</v>
      </c>
      <c r="EHG406" s="105" t="s">
        <v>266</v>
      </c>
      <c r="EHH406" s="105" t="s">
        <v>266</v>
      </c>
      <c r="EHI406" s="105" t="s">
        <v>266</v>
      </c>
      <c r="EHJ406" s="105" t="s">
        <v>266</v>
      </c>
      <c r="EHK406" s="105" t="s">
        <v>266</v>
      </c>
      <c r="EHL406" s="105" t="s">
        <v>266</v>
      </c>
      <c r="EHM406" s="105" t="s">
        <v>266</v>
      </c>
      <c r="EHN406" s="105" t="s">
        <v>266</v>
      </c>
      <c r="EHO406" s="105" t="s">
        <v>266</v>
      </c>
      <c r="EHP406" s="105" t="s">
        <v>266</v>
      </c>
      <c r="EHQ406" s="105" t="s">
        <v>266</v>
      </c>
      <c r="EHR406" s="105" t="s">
        <v>266</v>
      </c>
      <c r="EHS406" s="105" t="s">
        <v>266</v>
      </c>
      <c r="EHT406" s="105" t="s">
        <v>266</v>
      </c>
      <c r="EHU406" s="105" t="s">
        <v>266</v>
      </c>
      <c r="EHV406" s="105" t="s">
        <v>266</v>
      </c>
      <c r="EHW406" s="105" t="s">
        <v>266</v>
      </c>
      <c r="EHX406" s="105" t="s">
        <v>266</v>
      </c>
      <c r="EHY406" s="105" t="s">
        <v>266</v>
      </c>
      <c r="EHZ406" s="105" t="s">
        <v>266</v>
      </c>
      <c r="EIA406" s="105" t="s">
        <v>266</v>
      </c>
      <c r="EIB406" s="105" t="s">
        <v>266</v>
      </c>
      <c r="EIC406" s="105" t="s">
        <v>266</v>
      </c>
      <c r="EID406" s="105" t="s">
        <v>266</v>
      </c>
      <c r="EIE406" s="105" t="s">
        <v>266</v>
      </c>
      <c r="EIF406" s="105" t="s">
        <v>266</v>
      </c>
      <c r="EIG406" s="105" t="s">
        <v>266</v>
      </c>
      <c r="EIH406" s="105" t="s">
        <v>266</v>
      </c>
      <c r="EII406" s="105" t="s">
        <v>266</v>
      </c>
      <c r="EIJ406" s="105" t="s">
        <v>266</v>
      </c>
      <c r="EIK406" s="105" t="s">
        <v>266</v>
      </c>
      <c r="EIL406" s="105" t="s">
        <v>266</v>
      </c>
      <c r="EIM406" s="105" t="s">
        <v>266</v>
      </c>
      <c r="EIN406" s="105" t="s">
        <v>266</v>
      </c>
      <c r="EIO406" s="105" t="s">
        <v>266</v>
      </c>
      <c r="EIP406" s="105" t="s">
        <v>266</v>
      </c>
      <c r="EIQ406" s="105" t="s">
        <v>266</v>
      </c>
      <c r="EIR406" s="105" t="s">
        <v>266</v>
      </c>
      <c r="EIS406" s="105" t="s">
        <v>266</v>
      </c>
      <c r="EIT406" s="105" t="s">
        <v>266</v>
      </c>
      <c r="EIU406" s="105" t="s">
        <v>266</v>
      </c>
      <c r="EIV406" s="105" t="s">
        <v>266</v>
      </c>
      <c r="EIW406" s="105" t="s">
        <v>266</v>
      </c>
      <c r="EIX406" s="105" t="s">
        <v>266</v>
      </c>
      <c r="EIY406" s="105" t="s">
        <v>266</v>
      </c>
      <c r="EIZ406" s="105" t="s">
        <v>266</v>
      </c>
      <c r="EJA406" s="105" t="s">
        <v>266</v>
      </c>
      <c r="EJB406" s="105" t="s">
        <v>266</v>
      </c>
      <c r="EJC406" s="105" t="s">
        <v>266</v>
      </c>
      <c r="EJD406" s="105" t="s">
        <v>266</v>
      </c>
      <c r="EJE406" s="105" t="s">
        <v>266</v>
      </c>
      <c r="EJF406" s="105" t="s">
        <v>266</v>
      </c>
      <c r="EJG406" s="105" t="s">
        <v>266</v>
      </c>
      <c r="EJH406" s="105" t="s">
        <v>266</v>
      </c>
      <c r="EJI406" s="105" t="s">
        <v>266</v>
      </c>
      <c r="EJJ406" s="105" t="s">
        <v>266</v>
      </c>
      <c r="EJK406" s="105" t="s">
        <v>266</v>
      </c>
      <c r="EJL406" s="105" t="s">
        <v>266</v>
      </c>
      <c r="EJM406" s="105" t="s">
        <v>266</v>
      </c>
      <c r="EJN406" s="105" t="s">
        <v>266</v>
      </c>
      <c r="EJO406" s="105" t="s">
        <v>266</v>
      </c>
      <c r="EJP406" s="105" t="s">
        <v>266</v>
      </c>
      <c r="EJQ406" s="105" t="s">
        <v>266</v>
      </c>
      <c r="EJR406" s="105" t="s">
        <v>266</v>
      </c>
      <c r="EJS406" s="105" t="s">
        <v>266</v>
      </c>
      <c r="EJT406" s="105" t="s">
        <v>266</v>
      </c>
      <c r="EJU406" s="105" t="s">
        <v>266</v>
      </c>
      <c r="EJV406" s="105" t="s">
        <v>266</v>
      </c>
      <c r="EJW406" s="105" t="s">
        <v>266</v>
      </c>
      <c r="EJX406" s="105" t="s">
        <v>266</v>
      </c>
      <c r="EJY406" s="105" t="s">
        <v>266</v>
      </c>
      <c r="EJZ406" s="105" t="s">
        <v>266</v>
      </c>
      <c r="EKA406" s="105" t="s">
        <v>266</v>
      </c>
      <c r="EKB406" s="105" t="s">
        <v>266</v>
      </c>
      <c r="EKC406" s="105" t="s">
        <v>266</v>
      </c>
      <c r="EKD406" s="105" t="s">
        <v>266</v>
      </c>
      <c r="EKE406" s="105" t="s">
        <v>266</v>
      </c>
      <c r="EKF406" s="105" t="s">
        <v>266</v>
      </c>
      <c r="EKG406" s="105" t="s">
        <v>266</v>
      </c>
      <c r="EKH406" s="105" t="s">
        <v>266</v>
      </c>
      <c r="EKI406" s="105" t="s">
        <v>266</v>
      </c>
      <c r="EKJ406" s="105" t="s">
        <v>266</v>
      </c>
      <c r="EKK406" s="105" t="s">
        <v>266</v>
      </c>
      <c r="EKL406" s="105" t="s">
        <v>266</v>
      </c>
      <c r="EKM406" s="105" t="s">
        <v>266</v>
      </c>
      <c r="EKN406" s="105" t="s">
        <v>266</v>
      </c>
      <c r="EKO406" s="105" t="s">
        <v>266</v>
      </c>
      <c r="EKP406" s="105" t="s">
        <v>266</v>
      </c>
      <c r="EKQ406" s="105" t="s">
        <v>266</v>
      </c>
      <c r="EKR406" s="105" t="s">
        <v>266</v>
      </c>
      <c r="EKS406" s="105" t="s">
        <v>266</v>
      </c>
      <c r="EKT406" s="105" t="s">
        <v>266</v>
      </c>
      <c r="EKU406" s="105" t="s">
        <v>266</v>
      </c>
      <c r="EKV406" s="105" t="s">
        <v>266</v>
      </c>
      <c r="EKW406" s="105" t="s">
        <v>266</v>
      </c>
      <c r="EKX406" s="105" t="s">
        <v>266</v>
      </c>
      <c r="EKY406" s="105" t="s">
        <v>266</v>
      </c>
      <c r="EKZ406" s="105" t="s">
        <v>266</v>
      </c>
      <c r="ELA406" s="105" t="s">
        <v>266</v>
      </c>
      <c r="ELB406" s="105" t="s">
        <v>266</v>
      </c>
      <c r="ELC406" s="105" t="s">
        <v>266</v>
      </c>
      <c r="ELD406" s="105" t="s">
        <v>266</v>
      </c>
      <c r="ELE406" s="105" t="s">
        <v>266</v>
      </c>
      <c r="ELF406" s="105" t="s">
        <v>266</v>
      </c>
      <c r="ELG406" s="105" t="s">
        <v>266</v>
      </c>
      <c r="ELH406" s="105" t="s">
        <v>266</v>
      </c>
      <c r="ELI406" s="105" t="s">
        <v>266</v>
      </c>
      <c r="ELJ406" s="105" t="s">
        <v>266</v>
      </c>
      <c r="ELK406" s="105" t="s">
        <v>266</v>
      </c>
      <c r="ELL406" s="105" t="s">
        <v>266</v>
      </c>
      <c r="ELM406" s="105" t="s">
        <v>266</v>
      </c>
      <c r="ELN406" s="105" t="s">
        <v>266</v>
      </c>
      <c r="ELO406" s="105" t="s">
        <v>266</v>
      </c>
      <c r="ELP406" s="105" t="s">
        <v>266</v>
      </c>
      <c r="ELQ406" s="105" t="s">
        <v>266</v>
      </c>
      <c r="ELR406" s="105" t="s">
        <v>266</v>
      </c>
      <c r="ELS406" s="105" t="s">
        <v>266</v>
      </c>
      <c r="ELT406" s="105" t="s">
        <v>266</v>
      </c>
      <c r="ELU406" s="105" t="s">
        <v>266</v>
      </c>
      <c r="ELV406" s="105" t="s">
        <v>266</v>
      </c>
      <c r="ELW406" s="105" t="s">
        <v>266</v>
      </c>
      <c r="ELX406" s="105" t="s">
        <v>266</v>
      </c>
      <c r="ELY406" s="105" t="s">
        <v>266</v>
      </c>
      <c r="ELZ406" s="105" t="s">
        <v>266</v>
      </c>
      <c r="EMA406" s="105" t="s">
        <v>266</v>
      </c>
      <c r="EMB406" s="105" t="s">
        <v>266</v>
      </c>
      <c r="EMC406" s="105" t="s">
        <v>266</v>
      </c>
      <c r="EMD406" s="105" t="s">
        <v>266</v>
      </c>
      <c r="EME406" s="105" t="s">
        <v>266</v>
      </c>
      <c r="EMF406" s="105" t="s">
        <v>266</v>
      </c>
      <c r="EMG406" s="105" t="s">
        <v>266</v>
      </c>
      <c r="EMH406" s="105" t="s">
        <v>266</v>
      </c>
      <c r="EMI406" s="105" t="s">
        <v>266</v>
      </c>
      <c r="EMJ406" s="105" t="s">
        <v>266</v>
      </c>
      <c r="EMK406" s="105" t="s">
        <v>266</v>
      </c>
      <c r="EML406" s="105" t="s">
        <v>266</v>
      </c>
      <c r="EMM406" s="105" t="s">
        <v>266</v>
      </c>
      <c r="EMN406" s="105" t="s">
        <v>266</v>
      </c>
      <c r="EMO406" s="105" t="s">
        <v>266</v>
      </c>
      <c r="EMP406" s="105" t="s">
        <v>266</v>
      </c>
      <c r="EMQ406" s="105" t="s">
        <v>266</v>
      </c>
      <c r="EMR406" s="105" t="s">
        <v>266</v>
      </c>
      <c r="EMS406" s="105" t="s">
        <v>266</v>
      </c>
      <c r="EMT406" s="105" t="s">
        <v>266</v>
      </c>
      <c r="EMU406" s="105" t="s">
        <v>266</v>
      </c>
      <c r="EMV406" s="105" t="s">
        <v>266</v>
      </c>
      <c r="EMW406" s="105" t="s">
        <v>266</v>
      </c>
      <c r="EMX406" s="105" t="s">
        <v>266</v>
      </c>
      <c r="EMY406" s="105" t="s">
        <v>266</v>
      </c>
      <c r="EMZ406" s="105" t="s">
        <v>266</v>
      </c>
      <c r="ENA406" s="105" t="s">
        <v>266</v>
      </c>
      <c r="ENB406" s="105" t="s">
        <v>266</v>
      </c>
      <c r="ENC406" s="105" t="s">
        <v>266</v>
      </c>
      <c r="END406" s="105" t="s">
        <v>266</v>
      </c>
      <c r="ENE406" s="105" t="s">
        <v>266</v>
      </c>
      <c r="ENF406" s="105" t="s">
        <v>266</v>
      </c>
      <c r="ENG406" s="105" t="s">
        <v>266</v>
      </c>
      <c r="ENH406" s="105" t="s">
        <v>266</v>
      </c>
      <c r="ENI406" s="105" t="s">
        <v>266</v>
      </c>
      <c r="ENJ406" s="105" t="s">
        <v>266</v>
      </c>
      <c r="ENK406" s="105" t="s">
        <v>266</v>
      </c>
      <c r="ENL406" s="105" t="s">
        <v>266</v>
      </c>
      <c r="ENM406" s="105" t="s">
        <v>266</v>
      </c>
      <c r="ENN406" s="105" t="s">
        <v>266</v>
      </c>
      <c r="ENO406" s="105" t="s">
        <v>266</v>
      </c>
      <c r="ENP406" s="105" t="s">
        <v>266</v>
      </c>
      <c r="ENQ406" s="105" t="s">
        <v>266</v>
      </c>
      <c r="ENR406" s="105" t="s">
        <v>266</v>
      </c>
      <c r="ENS406" s="105" t="s">
        <v>266</v>
      </c>
      <c r="ENT406" s="105" t="s">
        <v>266</v>
      </c>
      <c r="ENU406" s="105" t="s">
        <v>266</v>
      </c>
      <c r="ENV406" s="105" t="s">
        <v>266</v>
      </c>
      <c r="ENW406" s="105" t="s">
        <v>266</v>
      </c>
      <c r="ENX406" s="105" t="s">
        <v>266</v>
      </c>
      <c r="ENY406" s="105" t="s">
        <v>266</v>
      </c>
      <c r="ENZ406" s="105" t="s">
        <v>266</v>
      </c>
      <c r="EOA406" s="105" t="s">
        <v>266</v>
      </c>
      <c r="EOB406" s="105" t="s">
        <v>266</v>
      </c>
      <c r="EOC406" s="105" t="s">
        <v>266</v>
      </c>
      <c r="EOD406" s="105" t="s">
        <v>266</v>
      </c>
      <c r="EOE406" s="105" t="s">
        <v>266</v>
      </c>
      <c r="EOF406" s="105" t="s">
        <v>266</v>
      </c>
      <c r="EOG406" s="105" t="s">
        <v>266</v>
      </c>
      <c r="EOH406" s="105" t="s">
        <v>266</v>
      </c>
      <c r="EOI406" s="105" t="s">
        <v>266</v>
      </c>
      <c r="EOJ406" s="105" t="s">
        <v>266</v>
      </c>
      <c r="EOK406" s="105" t="s">
        <v>266</v>
      </c>
      <c r="EOL406" s="105" t="s">
        <v>266</v>
      </c>
      <c r="EOM406" s="105" t="s">
        <v>266</v>
      </c>
      <c r="EON406" s="105" t="s">
        <v>266</v>
      </c>
      <c r="EOO406" s="105" t="s">
        <v>266</v>
      </c>
      <c r="EOP406" s="105" t="s">
        <v>266</v>
      </c>
      <c r="EOQ406" s="105" t="s">
        <v>266</v>
      </c>
      <c r="EOR406" s="105" t="s">
        <v>266</v>
      </c>
      <c r="EOS406" s="105" t="s">
        <v>266</v>
      </c>
      <c r="EOT406" s="105" t="s">
        <v>266</v>
      </c>
      <c r="EOU406" s="105" t="s">
        <v>266</v>
      </c>
      <c r="EOV406" s="105" t="s">
        <v>266</v>
      </c>
      <c r="EOW406" s="105" t="s">
        <v>266</v>
      </c>
      <c r="EOX406" s="105" t="s">
        <v>266</v>
      </c>
      <c r="EOY406" s="105" t="s">
        <v>266</v>
      </c>
      <c r="EOZ406" s="105" t="s">
        <v>266</v>
      </c>
      <c r="EPA406" s="105" t="s">
        <v>266</v>
      </c>
      <c r="EPB406" s="105" t="s">
        <v>266</v>
      </c>
      <c r="EPC406" s="105" t="s">
        <v>266</v>
      </c>
      <c r="EPD406" s="105" t="s">
        <v>266</v>
      </c>
      <c r="EPE406" s="105" t="s">
        <v>266</v>
      </c>
      <c r="EPF406" s="105" t="s">
        <v>266</v>
      </c>
      <c r="EPG406" s="105" t="s">
        <v>266</v>
      </c>
      <c r="EPH406" s="105" t="s">
        <v>266</v>
      </c>
      <c r="EPI406" s="105" t="s">
        <v>266</v>
      </c>
      <c r="EPJ406" s="105" t="s">
        <v>266</v>
      </c>
      <c r="EPK406" s="105" t="s">
        <v>266</v>
      </c>
      <c r="EPL406" s="105" t="s">
        <v>266</v>
      </c>
      <c r="EPM406" s="105" t="s">
        <v>266</v>
      </c>
      <c r="EPN406" s="105" t="s">
        <v>266</v>
      </c>
      <c r="EPO406" s="105" t="s">
        <v>266</v>
      </c>
      <c r="EPP406" s="105" t="s">
        <v>266</v>
      </c>
      <c r="EPQ406" s="105" t="s">
        <v>266</v>
      </c>
      <c r="EPR406" s="105" t="s">
        <v>266</v>
      </c>
      <c r="EPS406" s="105" t="s">
        <v>266</v>
      </c>
      <c r="EPT406" s="105" t="s">
        <v>266</v>
      </c>
      <c r="EPU406" s="105" t="s">
        <v>266</v>
      </c>
      <c r="EPV406" s="105" t="s">
        <v>266</v>
      </c>
      <c r="EPW406" s="105" t="s">
        <v>266</v>
      </c>
      <c r="EPX406" s="105" t="s">
        <v>266</v>
      </c>
      <c r="EPY406" s="105" t="s">
        <v>266</v>
      </c>
      <c r="EPZ406" s="105" t="s">
        <v>266</v>
      </c>
      <c r="EQA406" s="105" t="s">
        <v>266</v>
      </c>
      <c r="EQB406" s="105" t="s">
        <v>266</v>
      </c>
      <c r="EQC406" s="105" t="s">
        <v>266</v>
      </c>
      <c r="EQD406" s="105" t="s">
        <v>266</v>
      </c>
      <c r="EQE406" s="105" t="s">
        <v>266</v>
      </c>
      <c r="EQF406" s="105" t="s">
        <v>266</v>
      </c>
      <c r="EQG406" s="105" t="s">
        <v>266</v>
      </c>
      <c r="EQH406" s="105" t="s">
        <v>266</v>
      </c>
      <c r="EQI406" s="105" t="s">
        <v>266</v>
      </c>
      <c r="EQJ406" s="105" t="s">
        <v>266</v>
      </c>
      <c r="EQK406" s="105" t="s">
        <v>266</v>
      </c>
      <c r="EQL406" s="105" t="s">
        <v>266</v>
      </c>
      <c r="EQM406" s="105" t="s">
        <v>266</v>
      </c>
      <c r="EQN406" s="105" t="s">
        <v>266</v>
      </c>
      <c r="EQO406" s="105" t="s">
        <v>266</v>
      </c>
      <c r="EQP406" s="105" t="s">
        <v>266</v>
      </c>
      <c r="EQQ406" s="105" t="s">
        <v>266</v>
      </c>
      <c r="EQR406" s="105" t="s">
        <v>266</v>
      </c>
      <c r="EQS406" s="105" t="s">
        <v>266</v>
      </c>
      <c r="EQT406" s="105" t="s">
        <v>266</v>
      </c>
      <c r="EQU406" s="105" t="s">
        <v>266</v>
      </c>
      <c r="EQV406" s="105" t="s">
        <v>266</v>
      </c>
      <c r="EQW406" s="105" t="s">
        <v>266</v>
      </c>
      <c r="EQX406" s="105" t="s">
        <v>266</v>
      </c>
      <c r="EQY406" s="105" t="s">
        <v>266</v>
      </c>
      <c r="EQZ406" s="105" t="s">
        <v>266</v>
      </c>
      <c r="ERA406" s="105" t="s">
        <v>266</v>
      </c>
      <c r="ERB406" s="105" t="s">
        <v>266</v>
      </c>
      <c r="ERC406" s="105" t="s">
        <v>266</v>
      </c>
      <c r="ERD406" s="105" t="s">
        <v>266</v>
      </c>
      <c r="ERE406" s="105" t="s">
        <v>266</v>
      </c>
      <c r="ERF406" s="105" t="s">
        <v>266</v>
      </c>
      <c r="ERG406" s="105" t="s">
        <v>266</v>
      </c>
      <c r="ERH406" s="105" t="s">
        <v>266</v>
      </c>
      <c r="ERI406" s="105" t="s">
        <v>266</v>
      </c>
      <c r="ERJ406" s="105" t="s">
        <v>266</v>
      </c>
      <c r="ERK406" s="105" t="s">
        <v>266</v>
      </c>
      <c r="ERL406" s="105" t="s">
        <v>266</v>
      </c>
      <c r="ERM406" s="105" t="s">
        <v>266</v>
      </c>
      <c r="ERN406" s="105" t="s">
        <v>266</v>
      </c>
      <c r="ERO406" s="105" t="s">
        <v>266</v>
      </c>
      <c r="ERP406" s="105" t="s">
        <v>266</v>
      </c>
      <c r="ERQ406" s="105" t="s">
        <v>266</v>
      </c>
      <c r="ERR406" s="105" t="s">
        <v>266</v>
      </c>
      <c r="ERS406" s="105" t="s">
        <v>266</v>
      </c>
      <c r="ERT406" s="105" t="s">
        <v>266</v>
      </c>
      <c r="ERU406" s="105" t="s">
        <v>266</v>
      </c>
      <c r="ERV406" s="105" t="s">
        <v>266</v>
      </c>
      <c r="ERW406" s="105" t="s">
        <v>266</v>
      </c>
      <c r="ERX406" s="105" t="s">
        <v>266</v>
      </c>
      <c r="ERY406" s="105" t="s">
        <v>266</v>
      </c>
      <c r="ERZ406" s="105" t="s">
        <v>266</v>
      </c>
      <c r="ESA406" s="105" t="s">
        <v>266</v>
      </c>
      <c r="ESB406" s="105" t="s">
        <v>266</v>
      </c>
      <c r="ESC406" s="105" t="s">
        <v>266</v>
      </c>
      <c r="ESD406" s="105" t="s">
        <v>266</v>
      </c>
      <c r="ESE406" s="105" t="s">
        <v>266</v>
      </c>
      <c r="ESF406" s="105" t="s">
        <v>266</v>
      </c>
      <c r="ESG406" s="105" t="s">
        <v>266</v>
      </c>
      <c r="ESH406" s="105" t="s">
        <v>266</v>
      </c>
      <c r="ESI406" s="105" t="s">
        <v>266</v>
      </c>
      <c r="ESJ406" s="105" t="s">
        <v>266</v>
      </c>
      <c r="ESK406" s="105" t="s">
        <v>266</v>
      </c>
      <c r="ESL406" s="105" t="s">
        <v>266</v>
      </c>
      <c r="ESM406" s="105" t="s">
        <v>266</v>
      </c>
      <c r="ESN406" s="105" t="s">
        <v>266</v>
      </c>
      <c r="ESO406" s="105" t="s">
        <v>266</v>
      </c>
      <c r="ESP406" s="105" t="s">
        <v>266</v>
      </c>
      <c r="ESQ406" s="105" t="s">
        <v>266</v>
      </c>
      <c r="ESR406" s="105" t="s">
        <v>266</v>
      </c>
      <c r="ESS406" s="105" t="s">
        <v>266</v>
      </c>
      <c r="EST406" s="105" t="s">
        <v>266</v>
      </c>
      <c r="ESU406" s="105" t="s">
        <v>266</v>
      </c>
      <c r="ESV406" s="105" t="s">
        <v>266</v>
      </c>
      <c r="ESW406" s="105" t="s">
        <v>266</v>
      </c>
      <c r="ESX406" s="105" t="s">
        <v>266</v>
      </c>
      <c r="ESY406" s="105" t="s">
        <v>266</v>
      </c>
      <c r="ESZ406" s="105" t="s">
        <v>266</v>
      </c>
      <c r="ETA406" s="105" t="s">
        <v>266</v>
      </c>
      <c r="ETB406" s="105" t="s">
        <v>266</v>
      </c>
      <c r="ETC406" s="105" t="s">
        <v>266</v>
      </c>
      <c r="ETD406" s="105" t="s">
        <v>266</v>
      </c>
      <c r="ETE406" s="105" t="s">
        <v>266</v>
      </c>
      <c r="ETF406" s="105" t="s">
        <v>266</v>
      </c>
      <c r="ETG406" s="105" t="s">
        <v>266</v>
      </c>
      <c r="ETH406" s="105" t="s">
        <v>266</v>
      </c>
      <c r="ETI406" s="105" t="s">
        <v>266</v>
      </c>
      <c r="ETJ406" s="105" t="s">
        <v>266</v>
      </c>
      <c r="ETK406" s="105" t="s">
        <v>266</v>
      </c>
      <c r="ETL406" s="105" t="s">
        <v>266</v>
      </c>
      <c r="ETM406" s="105" t="s">
        <v>266</v>
      </c>
      <c r="ETN406" s="105" t="s">
        <v>266</v>
      </c>
      <c r="ETO406" s="105" t="s">
        <v>266</v>
      </c>
      <c r="ETP406" s="105" t="s">
        <v>266</v>
      </c>
      <c r="ETQ406" s="105" t="s">
        <v>266</v>
      </c>
      <c r="ETR406" s="105" t="s">
        <v>266</v>
      </c>
      <c r="ETS406" s="105" t="s">
        <v>266</v>
      </c>
      <c r="ETT406" s="105" t="s">
        <v>266</v>
      </c>
      <c r="ETU406" s="105" t="s">
        <v>266</v>
      </c>
      <c r="ETV406" s="105" t="s">
        <v>266</v>
      </c>
      <c r="ETW406" s="105" t="s">
        <v>266</v>
      </c>
      <c r="ETX406" s="105" t="s">
        <v>266</v>
      </c>
      <c r="ETY406" s="105" t="s">
        <v>266</v>
      </c>
      <c r="ETZ406" s="105" t="s">
        <v>266</v>
      </c>
      <c r="EUA406" s="105" t="s">
        <v>266</v>
      </c>
      <c r="EUB406" s="105" t="s">
        <v>266</v>
      </c>
      <c r="EUC406" s="105" t="s">
        <v>266</v>
      </c>
      <c r="EUD406" s="105" t="s">
        <v>266</v>
      </c>
      <c r="EUE406" s="105" t="s">
        <v>266</v>
      </c>
      <c r="EUF406" s="105" t="s">
        <v>266</v>
      </c>
      <c r="EUG406" s="105" t="s">
        <v>266</v>
      </c>
      <c r="EUH406" s="105" t="s">
        <v>266</v>
      </c>
      <c r="EUI406" s="105" t="s">
        <v>266</v>
      </c>
      <c r="EUJ406" s="105" t="s">
        <v>266</v>
      </c>
      <c r="EUK406" s="105" t="s">
        <v>266</v>
      </c>
      <c r="EUL406" s="105" t="s">
        <v>266</v>
      </c>
      <c r="EUM406" s="105" t="s">
        <v>266</v>
      </c>
      <c r="EUN406" s="105" t="s">
        <v>266</v>
      </c>
      <c r="EUO406" s="105" t="s">
        <v>266</v>
      </c>
      <c r="EUP406" s="105" t="s">
        <v>266</v>
      </c>
      <c r="EUQ406" s="105" t="s">
        <v>266</v>
      </c>
      <c r="EUR406" s="105" t="s">
        <v>266</v>
      </c>
      <c r="EUS406" s="105" t="s">
        <v>266</v>
      </c>
      <c r="EUT406" s="105" t="s">
        <v>266</v>
      </c>
      <c r="EUU406" s="105" t="s">
        <v>266</v>
      </c>
      <c r="EUV406" s="105" t="s">
        <v>266</v>
      </c>
      <c r="EUW406" s="105" t="s">
        <v>266</v>
      </c>
      <c r="EUX406" s="105" t="s">
        <v>266</v>
      </c>
      <c r="EUY406" s="105" t="s">
        <v>266</v>
      </c>
      <c r="EUZ406" s="105" t="s">
        <v>266</v>
      </c>
      <c r="EVA406" s="105" t="s">
        <v>266</v>
      </c>
      <c r="EVB406" s="105" t="s">
        <v>266</v>
      </c>
      <c r="EVC406" s="105" t="s">
        <v>266</v>
      </c>
      <c r="EVD406" s="105" t="s">
        <v>266</v>
      </c>
      <c r="EVE406" s="105" t="s">
        <v>266</v>
      </c>
      <c r="EVF406" s="105" t="s">
        <v>266</v>
      </c>
      <c r="EVG406" s="105" t="s">
        <v>266</v>
      </c>
      <c r="EVH406" s="105" t="s">
        <v>266</v>
      </c>
      <c r="EVI406" s="105" t="s">
        <v>266</v>
      </c>
      <c r="EVJ406" s="105" t="s">
        <v>266</v>
      </c>
      <c r="EVK406" s="105" t="s">
        <v>266</v>
      </c>
      <c r="EVL406" s="105" t="s">
        <v>266</v>
      </c>
      <c r="EVM406" s="105" t="s">
        <v>266</v>
      </c>
      <c r="EVN406" s="105" t="s">
        <v>266</v>
      </c>
      <c r="EVO406" s="105" t="s">
        <v>266</v>
      </c>
      <c r="EVP406" s="105" t="s">
        <v>266</v>
      </c>
      <c r="EVQ406" s="105" t="s">
        <v>266</v>
      </c>
      <c r="EVR406" s="105" t="s">
        <v>266</v>
      </c>
      <c r="EVS406" s="105" t="s">
        <v>266</v>
      </c>
      <c r="EVT406" s="105" t="s">
        <v>266</v>
      </c>
      <c r="EVU406" s="105" t="s">
        <v>266</v>
      </c>
      <c r="EVV406" s="105" t="s">
        <v>266</v>
      </c>
      <c r="EVW406" s="105" t="s">
        <v>266</v>
      </c>
      <c r="EVX406" s="105" t="s">
        <v>266</v>
      </c>
      <c r="EVY406" s="105" t="s">
        <v>266</v>
      </c>
      <c r="EVZ406" s="105" t="s">
        <v>266</v>
      </c>
      <c r="EWA406" s="105" t="s">
        <v>266</v>
      </c>
      <c r="EWB406" s="105" t="s">
        <v>266</v>
      </c>
      <c r="EWC406" s="105" t="s">
        <v>266</v>
      </c>
      <c r="EWD406" s="105" t="s">
        <v>266</v>
      </c>
      <c r="EWE406" s="105" t="s">
        <v>266</v>
      </c>
      <c r="EWF406" s="105" t="s">
        <v>266</v>
      </c>
      <c r="EWG406" s="105" t="s">
        <v>266</v>
      </c>
      <c r="EWH406" s="105" t="s">
        <v>266</v>
      </c>
      <c r="EWI406" s="105" t="s">
        <v>266</v>
      </c>
      <c r="EWJ406" s="105" t="s">
        <v>266</v>
      </c>
      <c r="EWK406" s="105" t="s">
        <v>266</v>
      </c>
      <c r="EWL406" s="105" t="s">
        <v>266</v>
      </c>
      <c r="EWM406" s="105" t="s">
        <v>266</v>
      </c>
      <c r="EWN406" s="105" t="s">
        <v>266</v>
      </c>
      <c r="EWO406" s="105" t="s">
        <v>266</v>
      </c>
      <c r="EWP406" s="105" t="s">
        <v>266</v>
      </c>
      <c r="EWQ406" s="105" t="s">
        <v>266</v>
      </c>
      <c r="EWR406" s="105" t="s">
        <v>266</v>
      </c>
      <c r="EWS406" s="105" t="s">
        <v>266</v>
      </c>
      <c r="EWT406" s="105" t="s">
        <v>266</v>
      </c>
      <c r="EWU406" s="105" t="s">
        <v>266</v>
      </c>
      <c r="EWV406" s="105" t="s">
        <v>266</v>
      </c>
      <c r="EWW406" s="105" t="s">
        <v>266</v>
      </c>
      <c r="EWX406" s="105" t="s">
        <v>266</v>
      </c>
      <c r="EWY406" s="105" t="s">
        <v>266</v>
      </c>
      <c r="EWZ406" s="105" t="s">
        <v>266</v>
      </c>
      <c r="EXA406" s="105" t="s">
        <v>266</v>
      </c>
      <c r="EXB406" s="105" t="s">
        <v>266</v>
      </c>
      <c r="EXC406" s="105" t="s">
        <v>266</v>
      </c>
      <c r="EXD406" s="105" t="s">
        <v>266</v>
      </c>
      <c r="EXE406" s="105" t="s">
        <v>266</v>
      </c>
      <c r="EXF406" s="105" t="s">
        <v>266</v>
      </c>
      <c r="EXG406" s="105" t="s">
        <v>266</v>
      </c>
      <c r="EXH406" s="105" t="s">
        <v>266</v>
      </c>
      <c r="EXI406" s="105" t="s">
        <v>266</v>
      </c>
      <c r="EXJ406" s="105" t="s">
        <v>266</v>
      </c>
      <c r="EXK406" s="105" t="s">
        <v>266</v>
      </c>
      <c r="EXL406" s="105" t="s">
        <v>266</v>
      </c>
      <c r="EXM406" s="105" t="s">
        <v>266</v>
      </c>
      <c r="EXN406" s="105" t="s">
        <v>266</v>
      </c>
      <c r="EXO406" s="105" t="s">
        <v>266</v>
      </c>
      <c r="EXP406" s="105" t="s">
        <v>266</v>
      </c>
      <c r="EXQ406" s="105" t="s">
        <v>266</v>
      </c>
      <c r="EXR406" s="105" t="s">
        <v>266</v>
      </c>
      <c r="EXS406" s="105" t="s">
        <v>266</v>
      </c>
      <c r="EXT406" s="105" t="s">
        <v>266</v>
      </c>
      <c r="EXU406" s="105" t="s">
        <v>266</v>
      </c>
      <c r="EXV406" s="105" t="s">
        <v>266</v>
      </c>
      <c r="EXW406" s="105" t="s">
        <v>266</v>
      </c>
      <c r="EXX406" s="105" t="s">
        <v>266</v>
      </c>
      <c r="EXY406" s="105" t="s">
        <v>266</v>
      </c>
      <c r="EXZ406" s="105" t="s">
        <v>266</v>
      </c>
      <c r="EYA406" s="105" t="s">
        <v>266</v>
      </c>
      <c r="EYB406" s="105" t="s">
        <v>266</v>
      </c>
      <c r="EYC406" s="105" t="s">
        <v>266</v>
      </c>
      <c r="EYD406" s="105" t="s">
        <v>266</v>
      </c>
      <c r="EYE406" s="105" t="s">
        <v>266</v>
      </c>
      <c r="EYF406" s="105" t="s">
        <v>266</v>
      </c>
      <c r="EYG406" s="105" t="s">
        <v>266</v>
      </c>
      <c r="EYH406" s="105" t="s">
        <v>266</v>
      </c>
      <c r="EYI406" s="105" t="s">
        <v>266</v>
      </c>
      <c r="EYJ406" s="105" t="s">
        <v>266</v>
      </c>
      <c r="EYK406" s="105" t="s">
        <v>266</v>
      </c>
      <c r="EYL406" s="105" t="s">
        <v>266</v>
      </c>
      <c r="EYM406" s="105" t="s">
        <v>266</v>
      </c>
      <c r="EYN406" s="105" t="s">
        <v>266</v>
      </c>
      <c r="EYO406" s="105" t="s">
        <v>266</v>
      </c>
      <c r="EYP406" s="105" t="s">
        <v>266</v>
      </c>
      <c r="EYQ406" s="105" t="s">
        <v>266</v>
      </c>
      <c r="EYR406" s="105" t="s">
        <v>266</v>
      </c>
      <c r="EYS406" s="105" t="s">
        <v>266</v>
      </c>
      <c r="EYT406" s="105" t="s">
        <v>266</v>
      </c>
      <c r="EYU406" s="105" t="s">
        <v>266</v>
      </c>
      <c r="EYV406" s="105" t="s">
        <v>266</v>
      </c>
      <c r="EYW406" s="105" t="s">
        <v>266</v>
      </c>
      <c r="EYX406" s="105" t="s">
        <v>266</v>
      </c>
      <c r="EYY406" s="105" t="s">
        <v>266</v>
      </c>
      <c r="EYZ406" s="105" t="s">
        <v>266</v>
      </c>
      <c r="EZA406" s="105" t="s">
        <v>266</v>
      </c>
      <c r="EZB406" s="105" t="s">
        <v>266</v>
      </c>
      <c r="EZC406" s="105" t="s">
        <v>266</v>
      </c>
      <c r="EZD406" s="105" t="s">
        <v>266</v>
      </c>
      <c r="EZE406" s="105" t="s">
        <v>266</v>
      </c>
      <c r="EZF406" s="105" t="s">
        <v>266</v>
      </c>
      <c r="EZG406" s="105" t="s">
        <v>266</v>
      </c>
      <c r="EZH406" s="105" t="s">
        <v>266</v>
      </c>
      <c r="EZI406" s="105" t="s">
        <v>266</v>
      </c>
      <c r="EZJ406" s="105" t="s">
        <v>266</v>
      </c>
      <c r="EZK406" s="105" t="s">
        <v>266</v>
      </c>
      <c r="EZL406" s="105" t="s">
        <v>266</v>
      </c>
      <c r="EZM406" s="105" t="s">
        <v>266</v>
      </c>
      <c r="EZN406" s="105" t="s">
        <v>266</v>
      </c>
      <c r="EZO406" s="105" t="s">
        <v>266</v>
      </c>
      <c r="EZP406" s="105" t="s">
        <v>266</v>
      </c>
      <c r="EZQ406" s="105" t="s">
        <v>266</v>
      </c>
      <c r="EZR406" s="105" t="s">
        <v>266</v>
      </c>
      <c r="EZS406" s="105" t="s">
        <v>266</v>
      </c>
      <c r="EZT406" s="105" t="s">
        <v>266</v>
      </c>
      <c r="EZU406" s="105" t="s">
        <v>266</v>
      </c>
      <c r="EZV406" s="105" t="s">
        <v>266</v>
      </c>
      <c r="EZW406" s="105" t="s">
        <v>266</v>
      </c>
      <c r="EZX406" s="105" t="s">
        <v>266</v>
      </c>
      <c r="EZY406" s="105" t="s">
        <v>266</v>
      </c>
      <c r="EZZ406" s="105" t="s">
        <v>266</v>
      </c>
      <c r="FAA406" s="105" t="s">
        <v>266</v>
      </c>
      <c r="FAB406" s="105" t="s">
        <v>266</v>
      </c>
      <c r="FAC406" s="105" t="s">
        <v>266</v>
      </c>
      <c r="FAD406" s="105" t="s">
        <v>266</v>
      </c>
      <c r="FAE406" s="105" t="s">
        <v>266</v>
      </c>
      <c r="FAF406" s="105" t="s">
        <v>266</v>
      </c>
      <c r="FAG406" s="105" t="s">
        <v>266</v>
      </c>
      <c r="FAH406" s="105" t="s">
        <v>266</v>
      </c>
      <c r="FAI406" s="105" t="s">
        <v>266</v>
      </c>
      <c r="FAJ406" s="105" t="s">
        <v>266</v>
      </c>
      <c r="FAK406" s="105" t="s">
        <v>266</v>
      </c>
      <c r="FAL406" s="105" t="s">
        <v>266</v>
      </c>
      <c r="FAM406" s="105" t="s">
        <v>266</v>
      </c>
      <c r="FAN406" s="105" t="s">
        <v>266</v>
      </c>
      <c r="FAO406" s="105" t="s">
        <v>266</v>
      </c>
      <c r="FAP406" s="105" t="s">
        <v>266</v>
      </c>
      <c r="FAQ406" s="105" t="s">
        <v>266</v>
      </c>
      <c r="FAR406" s="105" t="s">
        <v>266</v>
      </c>
      <c r="FAS406" s="105" t="s">
        <v>266</v>
      </c>
      <c r="FAT406" s="105" t="s">
        <v>266</v>
      </c>
      <c r="FAU406" s="105" t="s">
        <v>266</v>
      </c>
      <c r="FAV406" s="105" t="s">
        <v>266</v>
      </c>
      <c r="FAW406" s="105" t="s">
        <v>266</v>
      </c>
      <c r="FAX406" s="105" t="s">
        <v>266</v>
      </c>
      <c r="FAY406" s="105" t="s">
        <v>266</v>
      </c>
      <c r="FAZ406" s="105" t="s">
        <v>266</v>
      </c>
      <c r="FBA406" s="105" t="s">
        <v>266</v>
      </c>
      <c r="FBB406" s="105" t="s">
        <v>266</v>
      </c>
      <c r="FBC406" s="105" t="s">
        <v>266</v>
      </c>
      <c r="FBD406" s="105" t="s">
        <v>266</v>
      </c>
      <c r="FBE406" s="105" t="s">
        <v>266</v>
      </c>
      <c r="FBF406" s="105" t="s">
        <v>266</v>
      </c>
      <c r="FBG406" s="105" t="s">
        <v>266</v>
      </c>
      <c r="FBH406" s="105" t="s">
        <v>266</v>
      </c>
      <c r="FBI406" s="105" t="s">
        <v>266</v>
      </c>
      <c r="FBJ406" s="105" t="s">
        <v>266</v>
      </c>
      <c r="FBK406" s="105" t="s">
        <v>266</v>
      </c>
      <c r="FBL406" s="105" t="s">
        <v>266</v>
      </c>
      <c r="FBM406" s="105" t="s">
        <v>266</v>
      </c>
      <c r="FBN406" s="105" t="s">
        <v>266</v>
      </c>
      <c r="FBO406" s="105" t="s">
        <v>266</v>
      </c>
      <c r="FBP406" s="105" t="s">
        <v>266</v>
      </c>
      <c r="FBQ406" s="105" t="s">
        <v>266</v>
      </c>
      <c r="FBR406" s="105" t="s">
        <v>266</v>
      </c>
      <c r="FBS406" s="105" t="s">
        <v>266</v>
      </c>
      <c r="FBT406" s="105" t="s">
        <v>266</v>
      </c>
      <c r="FBU406" s="105" t="s">
        <v>266</v>
      </c>
      <c r="FBV406" s="105" t="s">
        <v>266</v>
      </c>
      <c r="FBW406" s="105" t="s">
        <v>266</v>
      </c>
      <c r="FBX406" s="105" t="s">
        <v>266</v>
      </c>
      <c r="FBY406" s="105" t="s">
        <v>266</v>
      </c>
      <c r="FBZ406" s="105" t="s">
        <v>266</v>
      </c>
      <c r="FCA406" s="105" t="s">
        <v>266</v>
      </c>
      <c r="FCB406" s="105" t="s">
        <v>266</v>
      </c>
      <c r="FCC406" s="105" t="s">
        <v>266</v>
      </c>
      <c r="FCD406" s="105" t="s">
        <v>266</v>
      </c>
      <c r="FCE406" s="105" t="s">
        <v>266</v>
      </c>
      <c r="FCF406" s="105" t="s">
        <v>266</v>
      </c>
      <c r="FCG406" s="105" t="s">
        <v>266</v>
      </c>
      <c r="FCH406" s="105" t="s">
        <v>266</v>
      </c>
      <c r="FCI406" s="105" t="s">
        <v>266</v>
      </c>
      <c r="FCJ406" s="105" t="s">
        <v>266</v>
      </c>
      <c r="FCK406" s="105" t="s">
        <v>266</v>
      </c>
      <c r="FCL406" s="105" t="s">
        <v>266</v>
      </c>
      <c r="FCM406" s="105" t="s">
        <v>266</v>
      </c>
      <c r="FCN406" s="105" t="s">
        <v>266</v>
      </c>
      <c r="FCO406" s="105" t="s">
        <v>266</v>
      </c>
      <c r="FCP406" s="105" t="s">
        <v>266</v>
      </c>
      <c r="FCQ406" s="105" t="s">
        <v>266</v>
      </c>
      <c r="FCR406" s="105" t="s">
        <v>266</v>
      </c>
      <c r="FCS406" s="105" t="s">
        <v>266</v>
      </c>
      <c r="FCT406" s="105" t="s">
        <v>266</v>
      </c>
      <c r="FCU406" s="105" t="s">
        <v>266</v>
      </c>
      <c r="FCV406" s="105" t="s">
        <v>266</v>
      </c>
      <c r="FCW406" s="105" t="s">
        <v>266</v>
      </c>
      <c r="FCX406" s="105" t="s">
        <v>266</v>
      </c>
      <c r="FCY406" s="105" t="s">
        <v>266</v>
      </c>
      <c r="FCZ406" s="105" t="s">
        <v>266</v>
      </c>
      <c r="FDA406" s="105" t="s">
        <v>266</v>
      </c>
      <c r="FDB406" s="105" t="s">
        <v>266</v>
      </c>
      <c r="FDC406" s="105" t="s">
        <v>266</v>
      </c>
      <c r="FDD406" s="105" t="s">
        <v>266</v>
      </c>
      <c r="FDE406" s="105" t="s">
        <v>266</v>
      </c>
      <c r="FDF406" s="105" t="s">
        <v>266</v>
      </c>
      <c r="FDG406" s="105" t="s">
        <v>266</v>
      </c>
      <c r="FDH406" s="105" t="s">
        <v>266</v>
      </c>
      <c r="FDI406" s="105" t="s">
        <v>266</v>
      </c>
      <c r="FDJ406" s="105" t="s">
        <v>266</v>
      </c>
      <c r="FDK406" s="105" t="s">
        <v>266</v>
      </c>
      <c r="FDL406" s="105" t="s">
        <v>266</v>
      </c>
      <c r="FDM406" s="105" t="s">
        <v>266</v>
      </c>
      <c r="FDN406" s="105" t="s">
        <v>266</v>
      </c>
      <c r="FDO406" s="105" t="s">
        <v>266</v>
      </c>
      <c r="FDP406" s="105" t="s">
        <v>266</v>
      </c>
      <c r="FDQ406" s="105" t="s">
        <v>266</v>
      </c>
      <c r="FDR406" s="105" t="s">
        <v>266</v>
      </c>
      <c r="FDS406" s="105" t="s">
        <v>266</v>
      </c>
      <c r="FDT406" s="105" t="s">
        <v>266</v>
      </c>
      <c r="FDU406" s="105" t="s">
        <v>266</v>
      </c>
      <c r="FDV406" s="105" t="s">
        <v>266</v>
      </c>
      <c r="FDW406" s="105" t="s">
        <v>266</v>
      </c>
      <c r="FDX406" s="105" t="s">
        <v>266</v>
      </c>
      <c r="FDY406" s="105" t="s">
        <v>266</v>
      </c>
      <c r="FDZ406" s="105" t="s">
        <v>266</v>
      </c>
      <c r="FEA406" s="105" t="s">
        <v>266</v>
      </c>
      <c r="FEB406" s="105" t="s">
        <v>266</v>
      </c>
      <c r="FEC406" s="105" t="s">
        <v>266</v>
      </c>
      <c r="FED406" s="105" t="s">
        <v>266</v>
      </c>
      <c r="FEE406" s="105" t="s">
        <v>266</v>
      </c>
      <c r="FEF406" s="105" t="s">
        <v>266</v>
      </c>
      <c r="FEG406" s="105" t="s">
        <v>266</v>
      </c>
      <c r="FEH406" s="105" t="s">
        <v>266</v>
      </c>
      <c r="FEI406" s="105" t="s">
        <v>266</v>
      </c>
      <c r="FEJ406" s="105" t="s">
        <v>266</v>
      </c>
      <c r="FEK406" s="105" t="s">
        <v>266</v>
      </c>
      <c r="FEL406" s="105" t="s">
        <v>266</v>
      </c>
      <c r="FEM406" s="105" t="s">
        <v>266</v>
      </c>
      <c r="FEN406" s="105" t="s">
        <v>266</v>
      </c>
      <c r="FEO406" s="105" t="s">
        <v>266</v>
      </c>
      <c r="FEP406" s="105" t="s">
        <v>266</v>
      </c>
      <c r="FEQ406" s="105" t="s">
        <v>266</v>
      </c>
      <c r="FER406" s="105" t="s">
        <v>266</v>
      </c>
      <c r="FES406" s="105" t="s">
        <v>266</v>
      </c>
      <c r="FET406" s="105" t="s">
        <v>266</v>
      </c>
      <c r="FEU406" s="105" t="s">
        <v>266</v>
      </c>
      <c r="FEV406" s="105" t="s">
        <v>266</v>
      </c>
      <c r="FEW406" s="105" t="s">
        <v>266</v>
      </c>
      <c r="FEX406" s="105" t="s">
        <v>266</v>
      </c>
      <c r="FEY406" s="105" t="s">
        <v>266</v>
      </c>
      <c r="FEZ406" s="105" t="s">
        <v>266</v>
      </c>
      <c r="FFA406" s="105" t="s">
        <v>266</v>
      </c>
      <c r="FFB406" s="105" t="s">
        <v>266</v>
      </c>
      <c r="FFC406" s="105" t="s">
        <v>266</v>
      </c>
      <c r="FFD406" s="105" t="s">
        <v>266</v>
      </c>
      <c r="FFE406" s="105" t="s">
        <v>266</v>
      </c>
      <c r="FFF406" s="105" t="s">
        <v>266</v>
      </c>
      <c r="FFG406" s="105" t="s">
        <v>266</v>
      </c>
      <c r="FFH406" s="105" t="s">
        <v>266</v>
      </c>
      <c r="FFI406" s="105" t="s">
        <v>266</v>
      </c>
      <c r="FFJ406" s="105" t="s">
        <v>266</v>
      </c>
      <c r="FFK406" s="105" t="s">
        <v>266</v>
      </c>
      <c r="FFL406" s="105" t="s">
        <v>266</v>
      </c>
      <c r="FFM406" s="105" t="s">
        <v>266</v>
      </c>
      <c r="FFN406" s="105" t="s">
        <v>266</v>
      </c>
      <c r="FFO406" s="105" t="s">
        <v>266</v>
      </c>
      <c r="FFP406" s="105" t="s">
        <v>266</v>
      </c>
      <c r="FFQ406" s="105" t="s">
        <v>266</v>
      </c>
      <c r="FFR406" s="105" t="s">
        <v>266</v>
      </c>
      <c r="FFS406" s="105" t="s">
        <v>266</v>
      </c>
      <c r="FFT406" s="105" t="s">
        <v>266</v>
      </c>
      <c r="FFU406" s="105" t="s">
        <v>266</v>
      </c>
      <c r="FFV406" s="105" t="s">
        <v>266</v>
      </c>
      <c r="FFW406" s="105" t="s">
        <v>266</v>
      </c>
      <c r="FFX406" s="105" t="s">
        <v>266</v>
      </c>
      <c r="FFY406" s="105" t="s">
        <v>266</v>
      </c>
      <c r="FFZ406" s="105" t="s">
        <v>266</v>
      </c>
      <c r="FGA406" s="105" t="s">
        <v>266</v>
      </c>
      <c r="FGB406" s="105" t="s">
        <v>266</v>
      </c>
      <c r="FGC406" s="105" t="s">
        <v>266</v>
      </c>
      <c r="FGD406" s="105" t="s">
        <v>266</v>
      </c>
      <c r="FGE406" s="105" t="s">
        <v>266</v>
      </c>
      <c r="FGF406" s="105" t="s">
        <v>266</v>
      </c>
      <c r="FGG406" s="105" t="s">
        <v>266</v>
      </c>
      <c r="FGH406" s="105" t="s">
        <v>266</v>
      </c>
      <c r="FGI406" s="105" t="s">
        <v>266</v>
      </c>
      <c r="FGJ406" s="105" t="s">
        <v>266</v>
      </c>
      <c r="FGK406" s="105" t="s">
        <v>266</v>
      </c>
      <c r="FGL406" s="105" t="s">
        <v>266</v>
      </c>
      <c r="FGM406" s="105" t="s">
        <v>266</v>
      </c>
      <c r="FGN406" s="105" t="s">
        <v>266</v>
      </c>
      <c r="FGO406" s="105" t="s">
        <v>266</v>
      </c>
      <c r="FGP406" s="105" t="s">
        <v>266</v>
      </c>
      <c r="FGQ406" s="105" t="s">
        <v>266</v>
      </c>
      <c r="FGR406" s="105" t="s">
        <v>266</v>
      </c>
      <c r="FGS406" s="105" t="s">
        <v>266</v>
      </c>
      <c r="FGT406" s="105" t="s">
        <v>266</v>
      </c>
      <c r="FGU406" s="105" t="s">
        <v>266</v>
      </c>
      <c r="FGV406" s="105" t="s">
        <v>266</v>
      </c>
      <c r="FGW406" s="105" t="s">
        <v>266</v>
      </c>
      <c r="FGX406" s="105" t="s">
        <v>266</v>
      </c>
      <c r="FGY406" s="105" t="s">
        <v>266</v>
      </c>
      <c r="FGZ406" s="105" t="s">
        <v>266</v>
      </c>
      <c r="FHA406" s="105" t="s">
        <v>266</v>
      </c>
      <c r="FHB406" s="105" t="s">
        <v>266</v>
      </c>
      <c r="FHC406" s="105" t="s">
        <v>266</v>
      </c>
      <c r="FHD406" s="105" t="s">
        <v>266</v>
      </c>
      <c r="FHE406" s="105" t="s">
        <v>266</v>
      </c>
      <c r="FHF406" s="105" t="s">
        <v>266</v>
      </c>
      <c r="FHG406" s="105" t="s">
        <v>266</v>
      </c>
      <c r="FHH406" s="105" t="s">
        <v>266</v>
      </c>
      <c r="FHI406" s="105" t="s">
        <v>266</v>
      </c>
      <c r="FHJ406" s="105" t="s">
        <v>266</v>
      </c>
      <c r="FHK406" s="105" t="s">
        <v>266</v>
      </c>
      <c r="FHL406" s="105" t="s">
        <v>266</v>
      </c>
      <c r="FHM406" s="105" t="s">
        <v>266</v>
      </c>
      <c r="FHN406" s="105" t="s">
        <v>266</v>
      </c>
      <c r="FHO406" s="105" t="s">
        <v>266</v>
      </c>
      <c r="FHP406" s="105" t="s">
        <v>266</v>
      </c>
      <c r="FHQ406" s="105" t="s">
        <v>266</v>
      </c>
      <c r="FHR406" s="105" t="s">
        <v>266</v>
      </c>
      <c r="FHS406" s="105" t="s">
        <v>266</v>
      </c>
      <c r="FHT406" s="105" t="s">
        <v>266</v>
      </c>
      <c r="FHU406" s="105" t="s">
        <v>266</v>
      </c>
      <c r="FHV406" s="105" t="s">
        <v>266</v>
      </c>
      <c r="FHW406" s="105" t="s">
        <v>266</v>
      </c>
      <c r="FHX406" s="105" t="s">
        <v>266</v>
      </c>
      <c r="FHY406" s="105" t="s">
        <v>266</v>
      </c>
      <c r="FHZ406" s="105" t="s">
        <v>266</v>
      </c>
      <c r="FIA406" s="105" t="s">
        <v>266</v>
      </c>
      <c r="FIB406" s="105" t="s">
        <v>266</v>
      </c>
      <c r="FIC406" s="105" t="s">
        <v>266</v>
      </c>
      <c r="FID406" s="105" t="s">
        <v>266</v>
      </c>
      <c r="FIE406" s="105" t="s">
        <v>266</v>
      </c>
      <c r="FIF406" s="105" t="s">
        <v>266</v>
      </c>
      <c r="FIG406" s="105" t="s">
        <v>266</v>
      </c>
      <c r="FIH406" s="105" t="s">
        <v>266</v>
      </c>
      <c r="FII406" s="105" t="s">
        <v>266</v>
      </c>
      <c r="FIJ406" s="105" t="s">
        <v>266</v>
      </c>
      <c r="FIK406" s="105" t="s">
        <v>266</v>
      </c>
      <c r="FIL406" s="105" t="s">
        <v>266</v>
      </c>
      <c r="FIM406" s="105" t="s">
        <v>266</v>
      </c>
      <c r="FIN406" s="105" t="s">
        <v>266</v>
      </c>
      <c r="FIO406" s="105" t="s">
        <v>266</v>
      </c>
      <c r="FIP406" s="105" t="s">
        <v>266</v>
      </c>
      <c r="FIQ406" s="105" t="s">
        <v>266</v>
      </c>
      <c r="FIR406" s="105" t="s">
        <v>266</v>
      </c>
      <c r="FIS406" s="105" t="s">
        <v>266</v>
      </c>
      <c r="FIT406" s="105" t="s">
        <v>266</v>
      </c>
      <c r="FIU406" s="105" t="s">
        <v>266</v>
      </c>
      <c r="FIV406" s="105" t="s">
        <v>266</v>
      </c>
      <c r="FIW406" s="105" t="s">
        <v>266</v>
      </c>
      <c r="FIX406" s="105" t="s">
        <v>266</v>
      </c>
      <c r="FIY406" s="105" t="s">
        <v>266</v>
      </c>
      <c r="FIZ406" s="105" t="s">
        <v>266</v>
      </c>
      <c r="FJA406" s="105" t="s">
        <v>266</v>
      </c>
      <c r="FJB406" s="105" t="s">
        <v>266</v>
      </c>
      <c r="FJC406" s="105" t="s">
        <v>266</v>
      </c>
      <c r="FJD406" s="105" t="s">
        <v>266</v>
      </c>
      <c r="FJE406" s="105" t="s">
        <v>266</v>
      </c>
      <c r="FJF406" s="105" t="s">
        <v>266</v>
      </c>
      <c r="FJG406" s="105" t="s">
        <v>266</v>
      </c>
      <c r="FJH406" s="105" t="s">
        <v>266</v>
      </c>
      <c r="FJI406" s="105" t="s">
        <v>266</v>
      </c>
      <c r="FJJ406" s="105" t="s">
        <v>266</v>
      </c>
      <c r="FJK406" s="105" t="s">
        <v>266</v>
      </c>
      <c r="FJL406" s="105" t="s">
        <v>266</v>
      </c>
      <c r="FJM406" s="105" t="s">
        <v>266</v>
      </c>
      <c r="FJN406" s="105" t="s">
        <v>266</v>
      </c>
      <c r="FJO406" s="105" t="s">
        <v>266</v>
      </c>
      <c r="FJP406" s="105" t="s">
        <v>266</v>
      </c>
      <c r="FJQ406" s="105" t="s">
        <v>266</v>
      </c>
      <c r="FJR406" s="105" t="s">
        <v>266</v>
      </c>
      <c r="FJS406" s="105" t="s">
        <v>266</v>
      </c>
      <c r="FJT406" s="105" t="s">
        <v>266</v>
      </c>
      <c r="FJU406" s="105" t="s">
        <v>266</v>
      </c>
      <c r="FJV406" s="105" t="s">
        <v>266</v>
      </c>
      <c r="FJW406" s="105" t="s">
        <v>266</v>
      </c>
      <c r="FJX406" s="105" t="s">
        <v>266</v>
      </c>
      <c r="FJY406" s="105" t="s">
        <v>266</v>
      </c>
      <c r="FJZ406" s="105" t="s">
        <v>266</v>
      </c>
      <c r="FKA406" s="105" t="s">
        <v>266</v>
      </c>
      <c r="FKB406" s="105" t="s">
        <v>266</v>
      </c>
      <c r="FKC406" s="105" t="s">
        <v>266</v>
      </c>
      <c r="FKD406" s="105" t="s">
        <v>266</v>
      </c>
      <c r="FKE406" s="105" t="s">
        <v>266</v>
      </c>
      <c r="FKF406" s="105" t="s">
        <v>266</v>
      </c>
      <c r="FKG406" s="105" t="s">
        <v>266</v>
      </c>
      <c r="FKH406" s="105" t="s">
        <v>266</v>
      </c>
      <c r="FKI406" s="105" t="s">
        <v>266</v>
      </c>
      <c r="FKJ406" s="105" t="s">
        <v>266</v>
      </c>
      <c r="FKK406" s="105" t="s">
        <v>266</v>
      </c>
      <c r="FKL406" s="105" t="s">
        <v>266</v>
      </c>
      <c r="FKM406" s="105" t="s">
        <v>266</v>
      </c>
      <c r="FKN406" s="105" t="s">
        <v>266</v>
      </c>
      <c r="FKO406" s="105" t="s">
        <v>266</v>
      </c>
      <c r="FKP406" s="105" t="s">
        <v>266</v>
      </c>
      <c r="FKQ406" s="105" t="s">
        <v>266</v>
      </c>
      <c r="FKR406" s="105" t="s">
        <v>266</v>
      </c>
      <c r="FKS406" s="105" t="s">
        <v>266</v>
      </c>
      <c r="FKT406" s="105" t="s">
        <v>266</v>
      </c>
      <c r="FKU406" s="105" t="s">
        <v>266</v>
      </c>
      <c r="FKV406" s="105" t="s">
        <v>266</v>
      </c>
      <c r="FKW406" s="105" t="s">
        <v>266</v>
      </c>
      <c r="FKX406" s="105" t="s">
        <v>266</v>
      </c>
      <c r="FKY406" s="105" t="s">
        <v>266</v>
      </c>
      <c r="FKZ406" s="105" t="s">
        <v>266</v>
      </c>
      <c r="FLA406" s="105" t="s">
        <v>266</v>
      </c>
      <c r="FLB406" s="105" t="s">
        <v>266</v>
      </c>
      <c r="FLC406" s="105" t="s">
        <v>266</v>
      </c>
      <c r="FLD406" s="105" t="s">
        <v>266</v>
      </c>
      <c r="FLE406" s="105" t="s">
        <v>266</v>
      </c>
      <c r="FLF406" s="105" t="s">
        <v>266</v>
      </c>
      <c r="FLG406" s="105" t="s">
        <v>266</v>
      </c>
      <c r="FLH406" s="105" t="s">
        <v>266</v>
      </c>
      <c r="FLI406" s="105" t="s">
        <v>266</v>
      </c>
      <c r="FLJ406" s="105" t="s">
        <v>266</v>
      </c>
      <c r="FLK406" s="105" t="s">
        <v>266</v>
      </c>
      <c r="FLL406" s="105" t="s">
        <v>266</v>
      </c>
      <c r="FLM406" s="105" t="s">
        <v>266</v>
      </c>
      <c r="FLN406" s="105" t="s">
        <v>266</v>
      </c>
      <c r="FLO406" s="105" t="s">
        <v>266</v>
      </c>
      <c r="FLP406" s="105" t="s">
        <v>266</v>
      </c>
      <c r="FLQ406" s="105" t="s">
        <v>266</v>
      </c>
      <c r="FLR406" s="105" t="s">
        <v>266</v>
      </c>
      <c r="FLS406" s="105" t="s">
        <v>266</v>
      </c>
      <c r="FLT406" s="105" t="s">
        <v>266</v>
      </c>
      <c r="FLU406" s="105" t="s">
        <v>266</v>
      </c>
      <c r="FLV406" s="105" t="s">
        <v>266</v>
      </c>
      <c r="FLW406" s="105" t="s">
        <v>266</v>
      </c>
      <c r="FLX406" s="105" t="s">
        <v>266</v>
      </c>
      <c r="FLY406" s="105" t="s">
        <v>266</v>
      </c>
      <c r="FLZ406" s="105" t="s">
        <v>266</v>
      </c>
      <c r="FMA406" s="105" t="s">
        <v>266</v>
      </c>
      <c r="FMB406" s="105" t="s">
        <v>266</v>
      </c>
      <c r="FMC406" s="105" t="s">
        <v>266</v>
      </c>
      <c r="FMD406" s="105" t="s">
        <v>266</v>
      </c>
      <c r="FME406" s="105" t="s">
        <v>266</v>
      </c>
      <c r="FMF406" s="105" t="s">
        <v>266</v>
      </c>
      <c r="FMG406" s="105" t="s">
        <v>266</v>
      </c>
      <c r="FMH406" s="105" t="s">
        <v>266</v>
      </c>
      <c r="FMI406" s="105" t="s">
        <v>266</v>
      </c>
      <c r="FMJ406" s="105" t="s">
        <v>266</v>
      </c>
      <c r="FMK406" s="105" t="s">
        <v>266</v>
      </c>
      <c r="FML406" s="105" t="s">
        <v>266</v>
      </c>
      <c r="FMM406" s="105" t="s">
        <v>266</v>
      </c>
      <c r="FMN406" s="105" t="s">
        <v>266</v>
      </c>
      <c r="FMO406" s="105" t="s">
        <v>266</v>
      </c>
      <c r="FMP406" s="105" t="s">
        <v>266</v>
      </c>
      <c r="FMQ406" s="105" t="s">
        <v>266</v>
      </c>
      <c r="FMR406" s="105" t="s">
        <v>266</v>
      </c>
      <c r="FMS406" s="105" t="s">
        <v>266</v>
      </c>
      <c r="FMT406" s="105" t="s">
        <v>266</v>
      </c>
      <c r="FMU406" s="105" t="s">
        <v>266</v>
      </c>
      <c r="FMV406" s="105" t="s">
        <v>266</v>
      </c>
      <c r="FMW406" s="105" t="s">
        <v>266</v>
      </c>
      <c r="FMX406" s="105" t="s">
        <v>266</v>
      </c>
      <c r="FMY406" s="105" t="s">
        <v>266</v>
      </c>
      <c r="FMZ406" s="105" t="s">
        <v>266</v>
      </c>
      <c r="FNA406" s="105" t="s">
        <v>266</v>
      </c>
      <c r="FNB406" s="105" t="s">
        <v>266</v>
      </c>
      <c r="FNC406" s="105" t="s">
        <v>266</v>
      </c>
      <c r="FND406" s="105" t="s">
        <v>266</v>
      </c>
      <c r="FNE406" s="105" t="s">
        <v>266</v>
      </c>
      <c r="FNF406" s="105" t="s">
        <v>266</v>
      </c>
      <c r="FNG406" s="105" t="s">
        <v>266</v>
      </c>
      <c r="FNH406" s="105" t="s">
        <v>266</v>
      </c>
      <c r="FNI406" s="105" t="s">
        <v>266</v>
      </c>
      <c r="FNJ406" s="105" t="s">
        <v>266</v>
      </c>
      <c r="FNK406" s="105" t="s">
        <v>266</v>
      </c>
      <c r="FNL406" s="105" t="s">
        <v>266</v>
      </c>
      <c r="FNM406" s="105" t="s">
        <v>266</v>
      </c>
      <c r="FNN406" s="105" t="s">
        <v>266</v>
      </c>
      <c r="FNO406" s="105" t="s">
        <v>266</v>
      </c>
      <c r="FNP406" s="105" t="s">
        <v>266</v>
      </c>
      <c r="FNQ406" s="105" t="s">
        <v>266</v>
      </c>
      <c r="FNR406" s="105" t="s">
        <v>266</v>
      </c>
      <c r="FNS406" s="105" t="s">
        <v>266</v>
      </c>
      <c r="FNT406" s="105" t="s">
        <v>266</v>
      </c>
      <c r="FNU406" s="105" t="s">
        <v>266</v>
      </c>
      <c r="FNV406" s="105" t="s">
        <v>266</v>
      </c>
      <c r="FNW406" s="105" t="s">
        <v>266</v>
      </c>
      <c r="FNX406" s="105" t="s">
        <v>266</v>
      </c>
      <c r="FNY406" s="105" t="s">
        <v>266</v>
      </c>
      <c r="FNZ406" s="105" t="s">
        <v>266</v>
      </c>
      <c r="FOA406" s="105" t="s">
        <v>266</v>
      </c>
      <c r="FOB406" s="105" t="s">
        <v>266</v>
      </c>
      <c r="FOC406" s="105" t="s">
        <v>266</v>
      </c>
      <c r="FOD406" s="105" t="s">
        <v>266</v>
      </c>
      <c r="FOE406" s="105" t="s">
        <v>266</v>
      </c>
      <c r="FOF406" s="105" t="s">
        <v>266</v>
      </c>
      <c r="FOG406" s="105" t="s">
        <v>266</v>
      </c>
      <c r="FOH406" s="105" t="s">
        <v>266</v>
      </c>
      <c r="FOI406" s="105" t="s">
        <v>266</v>
      </c>
      <c r="FOJ406" s="105" t="s">
        <v>266</v>
      </c>
      <c r="FOK406" s="105" t="s">
        <v>266</v>
      </c>
      <c r="FOL406" s="105" t="s">
        <v>266</v>
      </c>
      <c r="FOM406" s="105" t="s">
        <v>266</v>
      </c>
      <c r="FON406" s="105" t="s">
        <v>266</v>
      </c>
      <c r="FOO406" s="105" t="s">
        <v>266</v>
      </c>
      <c r="FOP406" s="105" t="s">
        <v>266</v>
      </c>
      <c r="FOQ406" s="105" t="s">
        <v>266</v>
      </c>
      <c r="FOR406" s="105" t="s">
        <v>266</v>
      </c>
      <c r="FOS406" s="105" t="s">
        <v>266</v>
      </c>
      <c r="FOT406" s="105" t="s">
        <v>266</v>
      </c>
      <c r="FOU406" s="105" t="s">
        <v>266</v>
      </c>
      <c r="FOV406" s="105" t="s">
        <v>266</v>
      </c>
      <c r="FOW406" s="105" t="s">
        <v>266</v>
      </c>
      <c r="FOX406" s="105" t="s">
        <v>266</v>
      </c>
      <c r="FOY406" s="105" t="s">
        <v>266</v>
      </c>
      <c r="FOZ406" s="105" t="s">
        <v>266</v>
      </c>
      <c r="FPA406" s="105" t="s">
        <v>266</v>
      </c>
      <c r="FPB406" s="105" t="s">
        <v>266</v>
      </c>
      <c r="FPC406" s="105" t="s">
        <v>266</v>
      </c>
      <c r="FPD406" s="105" t="s">
        <v>266</v>
      </c>
      <c r="FPE406" s="105" t="s">
        <v>266</v>
      </c>
      <c r="FPF406" s="105" t="s">
        <v>266</v>
      </c>
      <c r="FPG406" s="105" t="s">
        <v>266</v>
      </c>
      <c r="FPH406" s="105" t="s">
        <v>266</v>
      </c>
      <c r="FPI406" s="105" t="s">
        <v>266</v>
      </c>
      <c r="FPJ406" s="105" t="s">
        <v>266</v>
      </c>
      <c r="FPK406" s="105" t="s">
        <v>266</v>
      </c>
      <c r="FPL406" s="105" t="s">
        <v>266</v>
      </c>
      <c r="FPM406" s="105" t="s">
        <v>266</v>
      </c>
      <c r="FPN406" s="105" t="s">
        <v>266</v>
      </c>
      <c r="FPO406" s="105" t="s">
        <v>266</v>
      </c>
      <c r="FPP406" s="105" t="s">
        <v>266</v>
      </c>
      <c r="FPQ406" s="105" t="s">
        <v>266</v>
      </c>
      <c r="FPR406" s="105" t="s">
        <v>266</v>
      </c>
      <c r="FPS406" s="105" t="s">
        <v>266</v>
      </c>
      <c r="FPT406" s="105" t="s">
        <v>266</v>
      </c>
      <c r="FPU406" s="105" t="s">
        <v>266</v>
      </c>
      <c r="FPV406" s="105" t="s">
        <v>266</v>
      </c>
      <c r="FPW406" s="105" t="s">
        <v>266</v>
      </c>
      <c r="FPX406" s="105" t="s">
        <v>266</v>
      </c>
      <c r="FPY406" s="105" t="s">
        <v>266</v>
      </c>
      <c r="FPZ406" s="105" t="s">
        <v>266</v>
      </c>
      <c r="FQA406" s="105" t="s">
        <v>266</v>
      </c>
      <c r="FQB406" s="105" t="s">
        <v>266</v>
      </c>
      <c r="FQC406" s="105" t="s">
        <v>266</v>
      </c>
      <c r="FQD406" s="105" t="s">
        <v>266</v>
      </c>
      <c r="FQE406" s="105" t="s">
        <v>266</v>
      </c>
      <c r="FQF406" s="105" t="s">
        <v>266</v>
      </c>
      <c r="FQG406" s="105" t="s">
        <v>266</v>
      </c>
      <c r="FQH406" s="105" t="s">
        <v>266</v>
      </c>
      <c r="FQI406" s="105" t="s">
        <v>266</v>
      </c>
      <c r="FQJ406" s="105" t="s">
        <v>266</v>
      </c>
      <c r="FQK406" s="105" t="s">
        <v>266</v>
      </c>
      <c r="FQL406" s="105" t="s">
        <v>266</v>
      </c>
      <c r="FQM406" s="105" t="s">
        <v>266</v>
      </c>
      <c r="FQN406" s="105" t="s">
        <v>266</v>
      </c>
      <c r="FQO406" s="105" t="s">
        <v>266</v>
      </c>
      <c r="FQP406" s="105" t="s">
        <v>266</v>
      </c>
      <c r="FQQ406" s="105" t="s">
        <v>266</v>
      </c>
      <c r="FQR406" s="105" t="s">
        <v>266</v>
      </c>
      <c r="FQS406" s="105" t="s">
        <v>266</v>
      </c>
      <c r="FQT406" s="105" t="s">
        <v>266</v>
      </c>
      <c r="FQU406" s="105" t="s">
        <v>266</v>
      </c>
      <c r="FQV406" s="105" t="s">
        <v>266</v>
      </c>
      <c r="FQW406" s="105" t="s">
        <v>266</v>
      </c>
      <c r="FQX406" s="105" t="s">
        <v>266</v>
      </c>
      <c r="FQY406" s="105" t="s">
        <v>266</v>
      </c>
      <c r="FQZ406" s="105" t="s">
        <v>266</v>
      </c>
      <c r="FRA406" s="105" t="s">
        <v>266</v>
      </c>
      <c r="FRB406" s="105" t="s">
        <v>266</v>
      </c>
      <c r="FRC406" s="105" t="s">
        <v>266</v>
      </c>
      <c r="FRD406" s="105" t="s">
        <v>266</v>
      </c>
      <c r="FRE406" s="105" t="s">
        <v>266</v>
      </c>
      <c r="FRF406" s="105" t="s">
        <v>266</v>
      </c>
      <c r="FRG406" s="105" t="s">
        <v>266</v>
      </c>
      <c r="FRH406" s="105" t="s">
        <v>266</v>
      </c>
      <c r="FRI406" s="105" t="s">
        <v>266</v>
      </c>
      <c r="FRJ406" s="105" t="s">
        <v>266</v>
      </c>
      <c r="FRK406" s="105" t="s">
        <v>266</v>
      </c>
      <c r="FRL406" s="105" t="s">
        <v>266</v>
      </c>
      <c r="FRM406" s="105" t="s">
        <v>266</v>
      </c>
      <c r="FRN406" s="105" t="s">
        <v>266</v>
      </c>
      <c r="FRO406" s="105" t="s">
        <v>266</v>
      </c>
      <c r="FRP406" s="105" t="s">
        <v>266</v>
      </c>
      <c r="FRQ406" s="105" t="s">
        <v>266</v>
      </c>
      <c r="FRR406" s="105" t="s">
        <v>266</v>
      </c>
      <c r="FRS406" s="105" t="s">
        <v>266</v>
      </c>
      <c r="FRT406" s="105" t="s">
        <v>266</v>
      </c>
      <c r="FRU406" s="105" t="s">
        <v>266</v>
      </c>
      <c r="FRV406" s="105" t="s">
        <v>266</v>
      </c>
      <c r="FRW406" s="105" t="s">
        <v>266</v>
      </c>
      <c r="FRX406" s="105" t="s">
        <v>266</v>
      </c>
      <c r="FRY406" s="105" t="s">
        <v>266</v>
      </c>
      <c r="FRZ406" s="105" t="s">
        <v>266</v>
      </c>
      <c r="FSA406" s="105" t="s">
        <v>266</v>
      </c>
      <c r="FSB406" s="105" t="s">
        <v>266</v>
      </c>
      <c r="FSC406" s="105" t="s">
        <v>266</v>
      </c>
      <c r="FSD406" s="105" t="s">
        <v>266</v>
      </c>
      <c r="FSE406" s="105" t="s">
        <v>266</v>
      </c>
      <c r="FSF406" s="105" t="s">
        <v>266</v>
      </c>
      <c r="FSG406" s="105" t="s">
        <v>266</v>
      </c>
      <c r="FSH406" s="105" t="s">
        <v>266</v>
      </c>
      <c r="FSI406" s="105" t="s">
        <v>266</v>
      </c>
      <c r="FSJ406" s="105" t="s">
        <v>266</v>
      </c>
      <c r="FSK406" s="105" t="s">
        <v>266</v>
      </c>
      <c r="FSL406" s="105" t="s">
        <v>266</v>
      </c>
      <c r="FSM406" s="105" t="s">
        <v>266</v>
      </c>
      <c r="FSN406" s="105" t="s">
        <v>266</v>
      </c>
      <c r="FSO406" s="105" t="s">
        <v>266</v>
      </c>
      <c r="FSP406" s="105" t="s">
        <v>266</v>
      </c>
      <c r="FSQ406" s="105" t="s">
        <v>266</v>
      </c>
      <c r="FSR406" s="105" t="s">
        <v>266</v>
      </c>
      <c r="FSS406" s="105" t="s">
        <v>266</v>
      </c>
      <c r="FST406" s="105" t="s">
        <v>266</v>
      </c>
      <c r="FSU406" s="105" t="s">
        <v>266</v>
      </c>
      <c r="FSV406" s="105" t="s">
        <v>266</v>
      </c>
      <c r="FSW406" s="105" t="s">
        <v>266</v>
      </c>
      <c r="FSX406" s="105" t="s">
        <v>266</v>
      </c>
      <c r="FSY406" s="105" t="s">
        <v>266</v>
      </c>
      <c r="FSZ406" s="105" t="s">
        <v>266</v>
      </c>
      <c r="FTA406" s="105" t="s">
        <v>266</v>
      </c>
      <c r="FTB406" s="105" t="s">
        <v>266</v>
      </c>
      <c r="FTC406" s="105" t="s">
        <v>266</v>
      </c>
      <c r="FTD406" s="105" t="s">
        <v>266</v>
      </c>
      <c r="FTE406" s="105" t="s">
        <v>266</v>
      </c>
      <c r="FTF406" s="105" t="s">
        <v>266</v>
      </c>
      <c r="FTG406" s="105" t="s">
        <v>266</v>
      </c>
      <c r="FTH406" s="105" t="s">
        <v>266</v>
      </c>
      <c r="FTI406" s="105" t="s">
        <v>266</v>
      </c>
      <c r="FTJ406" s="105" t="s">
        <v>266</v>
      </c>
      <c r="FTK406" s="105" t="s">
        <v>266</v>
      </c>
      <c r="FTL406" s="105" t="s">
        <v>266</v>
      </c>
      <c r="FTM406" s="105" t="s">
        <v>266</v>
      </c>
      <c r="FTN406" s="105" t="s">
        <v>266</v>
      </c>
      <c r="FTO406" s="105" t="s">
        <v>266</v>
      </c>
      <c r="FTP406" s="105" t="s">
        <v>266</v>
      </c>
      <c r="FTQ406" s="105" t="s">
        <v>266</v>
      </c>
      <c r="FTR406" s="105" t="s">
        <v>266</v>
      </c>
      <c r="FTS406" s="105" t="s">
        <v>266</v>
      </c>
      <c r="FTT406" s="105" t="s">
        <v>266</v>
      </c>
      <c r="FTU406" s="105" t="s">
        <v>266</v>
      </c>
      <c r="FTV406" s="105" t="s">
        <v>266</v>
      </c>
      <c r="FTW406" s="105" t="s">
        <v>266</v>
      </c>
      <c r="FTX406" s="105" t="s">
        <v>266</v>
      </c>
      <c r="FTY406" s="105" t="s">
        <v>266</v>
      </c>
      <c r="FTZ406" s="105" t="s">
        <v>266</v>
      </c>
      <c r="FUA406" s="105" t="s">
        <v>266</v>
      </c>
      <c r="FUB406" s="105" t="s">
        <v>266</v>
      </c>
      <c r="FUC406" s="105" t="s">
        <v>266</v>
      </c>
      <c r="FUD406" s="105" t="s">
        <v>266</v>
      </c>
      <c r="FUE406" s="105" t="s">
        <v>266</v>
      </c>
      <c r="FUF406" s="105" t="s">
        <v>266</v>
      </c>
      <c r="FUG406" s="105" t="s">
        <v>266</v>
      </c>
      <c r="FUH406" s="105" t="s">
        <v>266</v>
      </c>
      <c r="FUI406" s="105" t="s">
        <v>266</v>
      </c>
      <c r="FUJ406" s="105" t="s">
        <v>266</v>
      </c>
      <c r="FUK406" s="105" t="s">
        <v>266</v>
      </c>
      <c r="FUL406" s="105" t="s">
        <v>266</v>
      </c>
      <c r="FUM406" s="105" t="s">
        <v>266</v>
      </c>
      <c r="FUN406" s="105" t="s">
        <v>266</v>
      </c>
      <c r="FUO406" s="105" t="s">
        <v>266</v>
      </c>
      <c r="FUP406" s="105" t="s">
        <v>266</v>
      </c>
      <c r="FUQ406" s="105" t="s">
        <v>266</v>
      </c>
      <c r="FUR406" s="105" t="s">
        <v>266</v>
      </c>
      <c r="FUS406" s="105" t="s">
        <v>266</v>
      </c>
      <c r="FUT406" s="105" t="s">
        <v>266</v>
      </c>
      <c r="FUU406" s="105" t="s">
        <v>266</v>
      </c>
      <c r="FUV406" s="105" t="s">
        <v>266</v>
      </c>
      <c r="FUW406" s="105" t="s">
        <v>266</v>
      </c>
      <c r="FUX406" s="105" t="s">
        <v>266</v>
      </c>
      <c r="FUY406" s="105" t="s">
        <v>266</v>
      </c>
      <c r="FUZ406" s="105" t="s">
        <v>266</v>
      </c>
      <c r="FVA406" s="105" t="s">
        <v>266</v>
      </c>
      <c r="FVB406" s="105" t="s">
        <v>266</v>
      </c>
      <c r="FVC406" s="105" t="s">
        <v>266</v>
      </c>
      <c r="FVD406" s="105" t="s">
        <v>266</v>
      </c>
      <c r="FVE406" s="105" t="s">
        <v>266</v>
      </c>
      <c r="FVF406" s="105" t="s">
        <v>266</v>
      </c>
      <c r="FVG406" s="105" t="s">
        <v>266</v>
      </c>
      <c r="FVH406" s="105" t="s">
        <v>266</v>
      </c>
      <c r="FVI406" s="105" t="s">
        <v>266</v>
      </c>
      <c r="FVJ406" s="105" t="s">
        <v>266</v>
      </c>
      <c r="FVK406" s="105" t="s">
        <v>266</v>
      </c>
      <c r="FVL406" s="105" t="s">
        <v>266</v>
      </c>
      <c r="FVM406" s="105" t="s">
        <v>266</v>
      </c>
      <c r="FVN406" s="105" t="s">
        <v>266</v>
      </c>
      <c r="FVO406" s="105" t="s">
        <v>266</v>
      </c>
      <c r="FVP406" s="105" t="s">
        <v>266</v>
      </c>
      <c r="FVQ406" s="105" t="s">
        <v>266</v>
      </c>
      <c r="FVR406" s="105" t="s">
        <v>266</v>
      </c>
      <c r="FVS406" s="105" t="s">
        <v>266</v>
      </c>
      <c r="FVT406" s="105" t="s">
        <v>266</v>
      </c>
      <c r="FVU406" s="105" t="s">
        <v>266</v>
      </c>
      <c r="FVV406" s="105" t="s">
        <v>266</v>
      </c>
      <c r="FVW406" s="105" t="s">
        <v>266</v>
      </c>
      <c r="FVX406" s="105" t="s">
        <v>266</v>
      </c>
      <c r="FVY406" s="105" t="s">
        <v>266</v>
      </c>
      <c r="FVZ406" s="105" t="s">
        <v>266</v>
      </c>
      <c r="FWA406" s="105" t="s">
        <v>266</v>
      </c>
      <c r="FWB406" s="105" t="s">
        <v>266</v>
      </c>
      <c r="FWC406" s="105" t="s">
        <v>266</v>
      </c>
      <c r="FWD406" s="105" t="s">
        <v>266</v>
      </c>
      <c r="FWE406" s="105" t="s">
        <v>266</v>
      </c>
      <c r="FWF406" s="105" t="s">
        <v>266</v>
      </c>
      <c r="FWG406" s="105" t="s">
        <v>266</v>
      </c>
      <c r="FWH406" s="105" t="s">
        <v>266</v>
      </c>
      <c r="FWI406" s="105" t="s">
        <v>266</v>
      </c>
      <c r="FWJ406" s="105" t="s">
        <v>266</v>
      </c>
      <c r="FWK406" s="105" t="s">
        <v>266</v>
      </c>
      <c r="FWL406" s="105" t="s">
        <v>266</v>
      </c>
      <c r="FWM406" s="105" t="s">
        <v>266</v>
      </c>
      <c r="FWN406" s="105" t="s">
        <v>266</v>
      </c>
      <c r="FWO406" s="105" t="s">
        <v>266</v>
      </c>
      <c r="FWP406" s="105" t="s">
        <v>266</v>
      </c>
      <c r="FWQ406" s="105" t="s">
        <v>266</v>
      </c>
      <c r="FWR406" s="105" t="s">
        <v>266</v>
      </c>
      <c r="FWS406" s="105" t="s">
        <v>266</v>
      </c>
      <c r="FWT406" s="105" t="s">
        <v>266</v>
      </c>
      <c r="FWU406" s="105" t="s">
        <v>266</v>
      </c>
      <c r="FWV406" s="105" t="s">
        <v>266</v>
      </c>
      <c r="FWW406" s="105" t="s">
        <v>266</v>
      </c>
      <c r="FWX406" s="105" t="s">
        <v>266</v>
      </c>
      <c r="FWY406" s="105" t="s">
        <v>266</v>
      </c>
      <c r="FWZ406" s="105" t="s">
        <v>266</v>
      </c>
      <c r="FXA406" s="105" t="s">
        <v>266</v>
      </c>
      <c r="FXB406" s="105" t="s">
        <v>266</v>
      </c>
      <c r="FXC406" s="105" t="s">
        <v>266</v>
      </c>
      <c r="FXD406" s="105" t="s">
        <v>266</v>
      </c>
      <c r="FXE406" s="105" t="s">
        <v>266</v>
      </c>
      <c r="FXF406" s="105" t="s">
        <v>266</v>
      </c>
      <c r="FXG406" s="105" t="s">
        <v>266</v>
      </c>
      <c r="FXH406" s="105" t="s">
        <v>266</v>
      </c>
      <c r="FXI406" s="105" t="s">
        <v>266</v>
      </c>
      <c r="FXJ406" s="105" t="s">
        <v>266</v>
      </c>
      <c r="FXK406" s="105" t="s">
        <v>266</v>
      </c>
      <c r="FXL406" s="105" t="s">
        <v>266</v>
      </c>
      <c r="FXM406" s="105" t="s">
        <v>266</v>
      </c>
      <c r="FXN406" s="105" t="s">
        <v>266</v>
      </c>
      <c r="FXO406" s="105" t="s">
        <v>266</v>
      </c>
      <c r="FXP406" s="105" t="s">
        <v>266</v>
      </c>
      <c r="FXQ406" s="105" t="s">
        <v>266</v>
      </c>
      <c r="FXR406" s="105" t="s">
        <v>266</v>
      </c>
      <c r="FXS406" s="105" t="s">
        <v>266</v>
      </c>
      <c r="FXT406" s="105" t="s">
        <v>266</v>
      </c>
      <c r="FXU406" s="105" t="s">
        <v>266</v>
      </c>
      <c r="FXV406" s="105" t="s">
        <v>266</v>
      </c>
      <c r="FXW406" s="105" t="s">
        <v>266</v>
      </c>
      <c r="FXX406" s="105" t="s">
        <v>266</v>
      </c>
      <c r="FXY406" s="105" t="s">
        <v>266</v>
      </c>
      <c r="FXZ406" s="105" t="s">
        <v>266</v>
      </c>
      <c r="FYA406" s="105" t="s">
        <v>266</v>
      </c>
      <c r="FYB406" s="105" t="s">
        <v>266</v>
      </c>
      <c r="FYC406" s="105" t="s">
        <v>266</v>
      </c>
      <c r="FYD406" s="105" t="s">
        <v>266</v>
      </c>
      <c r="FYE406" s="105" t="s">
        <v>266</v>
      </c>
      <c r="FYF406" s="105" t="s">
        <v>266</v>
      </c>
      <c r="FYG406" s="105" t="s">
        <v>266</v>
      </c>
      <c r="FYH406" s="105" t="s">
        <v>266</v>
      </c>
      <c r="FYI406" s="105" t="s">
        <v>266</v>
      </c>
      <c r="FYJ406" s="105" t="s">
        <v>266</v>
      </c>
      <c r="FYK406" s="105" t="s">
        <v>266</v>
      </c>
      <c r="FYL406" s="105" t="s">
        <v>266</v>
      </c>
      <c r="FYM406" s="105" t="s">
        <v>266</v>
      </c>
      <c r="FYN406" s="105" t="s">
        <v>266</v>
      </c>
      <c r="FYO406" s="105" t="s">
        <v>266</v>
      </c>
      <c r="FYP406" s="105" t="s">
        <v>266</v>
      </c>
      <c r="FYQ406" s="105" t="s">
        <v>266</v>
      </c>
      <c r="FYR406" s="105" t="s">
        <v>266</v>
      </c>
      <c r="FYS406" s="105" t="s">
        <v>266</v>
      </c>
      <c r="FYT406" s="105" t="s">
        <v>266</v>
      </c>
      <c r="FYU406" s="105" t="s">
        <v>266</v>
      </c>
      <c r="FYV406" s="105" t="s">
        <v>266</v>
      </c>
      <c r="FYW406" s="105" t="s">
        <v>266</v>
      </c>
      <c r="FYX406" s="105" t="s">
        <v>266</v>
      </c>
      <c r="FYY406" s="105" t="s">
        <v>266</v>
      </c>
      <c r="FYZ406" s="105" t="s">
        <v>266</v>
      </c>
      <c r="FZA406" s="105" t="s">
        <v>266</v>
      </c>
      <c r="FZB406" s="105" t="s">
        <v>266</v>
      </c>
      <c r="FZC406" s="105" t="s">
        <v>266</v>
      </c>
      <c r="FZD406" s="105" t="s">
        <v>266</v>
      </c>
      <c r="FZE406" s="105" t="s">
        <v>266</v>
      </c>
      <c r="FZF406" s="105" t="s">
        <v>266</v>
      </c>
      <c r="FZG406" s="105" t="s">
        <v>266</v>
      </c>
      <c r="FZH406" s="105" t="s">
        <v>266</v>
      </c>
      <c r="FZI406" s="105" t="s">
        <v>266</v>
      </c>
      <c r="FZJ406" s="105" t="s">
        <v>266</v>
      </c>
      <c r="FZK406" s="105" t="s">
        <v>266</v>
      </c>
      <c r="FZL406" s="105" t="s">
        <v>266</v>
      </c>
      <c r="FZM406" s="105" t="s">
        <v>266</v>
      </c>
      <c r="FZN406" s="105" t="s">
        <v>266</v>
      </c>
      <c r="FZO406" s="105" t="s">
        <v>266</v>
      </c>
      <c r="FZP406" s="105" t="s">
        <v>266</v>
      </c>
      <c r="FZQ406" s="105" t="s">
        <v>266</v>
      </c>
      <c r="FZR406" s="105" t="s">
        <v>266</v>
      </c>
      <c r="FZS406" s="105" t="s">
        <v>266</v>
      </c>
      <c r="FZT406" s="105" t="s">
        <v>266</v>
      </c>
      <c r="FZU406" s="105" t="s">
        <v>266</v>
      </c>
      <c r="FZV406" s="105" t="s">
        <v>266</v>
      </c>
      <c r="FZW406" s="105" t="s">
        <v>266</v>
      </c>
      <c r="FZX406" s="105" t="s">
        <v>266</v>
      </c>
      <c r="FZY406" s="105" t="s">
        <v>266</v>
      </c>
      <c r="FZZ406" s="105" t="s">
        <v>266</v>
      </c>
      <c r="GAA406" s="105" t="s">
        <v>266</v>
      </c>
      <c r="GAB406" s="105" t="s">
        <v>266</v>
      </c>
      <c r="GAC406" s="105" t="s">
        <v>266</v>
      </c>
      <c r="GAD406" s="105" t="s">
        <v>266</v>
      </c>
      <c r="GAE406" s="105" t="s">
        <v>266</v>
      </c>
      <c r="GAF406" s="105" t="s">
        <v>266</v>
      </c>
      <c r="GAG406" s="105" t="s">
        <v>266</v>
      </c>
      <c r="GAH406" s="105" t="s">
        <v>266</v>
      </c>
      <c r="GAI406" s="105" t="s">
        <v>266</v>
      </c>
      <c r="GAJ406" s="105" t="s">
        <v>266</v>
      </c>
      <c r="GAK406" s="105" t="s">
        <v>266</v>
      </c>
      <c r="GAL406" s="105" t="s">
        <v>266</v>
      </c>
      <c r="GAM406" s="105" t="s">
        <v>266</v>
      </c>
      <c r="GAN406" s="105" t="s">
        <v>266</v>
      </c>
      <c r="GAO406" s="105" t="s">
        <v>266</v>
      </c>
      <c r="GAP406" s="105" t="s">
        <v>266</v>
      </c>
      <c r="GAQ406" s="105" t="s">
        <v>266</v>
      </c>
      <c r="GAR406" s="105" t="s">
        <v>266</v>
      </c>
      <c r="GAS406" s="105" t="s">
        <v>266</v>
      </c>
      <c r="GAT406" s="105" t="s">
        <v>266</v>
      </c>
      <c r="GAU406" s="105" t="s">
        <v>266</v>
      </c>
      <c r="GAV406" s="105" t="s">
        <v>266</v>
      </c>
      <c r="GAW406" s="105" t="s">
        <v>266</v>
      </c>
      <c r="GAX406" s="105" t="s">
        <v>266</v>
      </c>
      <c r="GAY406" s="105" t="s">
        <v>266</v>
      </c>
      <c r="GAZ406" s="105" t="s">
        <v>266</v>
      </c>
      <c r="GBA406" s="105" t="s">
        <v>266</v>
      </c>
      <c r="GBB406" s="105" t="s">
        <v>266</v>
      </c>
      <c r="GBC406" s="105" t="s">
        <v>266</v>
      </c>
      <c r="GBD406" s="105" t="s">
        <v>266</v>
      </c>
      <c r="GBE406" s="105" t="s">
        <v>266</v>
      </c>
      <c r="GBF406" s="105" t="s">
        <v>266</v>
      </c>
      <c r="GBG406" s="105" t="s">
        <v>266</v>
      </c>
      <c r="GBH406" s="105" t="s">
        <v>266</v>
      </c>
      <c r="GBI406" s="105" t="s">
        <v>266</v>
      </c>
      <c r="GBJ406" s="105" t="s">
        <v>266</v>
      </c>
      <c r="GBK406" s="105" t="s">
        <v>266</v>
      </c>
      <c r="GBL406" s="105" t="s">
        <v>266</v>
      </c>
      <c r="GBM406" s="105" t="s">
        <v>266</v>
      </c>
      <c r="GBN406" s="105" t="s">
        <v>266</v>
      </c>
      <c r="GBO406" s="105" t="s">
        <v>266</v>
      </c>
      <c r="GBP406" s="105" t="s">
        <v>266</v>
      </c>
      <c r="GBQ406" s="105" t="s">
        <v>266</v>
      </c>
      <c r="GBR406" s="105" t="s">
        <v>266</v>
      </c>
      <c r="GBS406" s="105" t="s">
        <v>266</v>
      </c>
      <c r="GBT406" s="105" t="s">
        <v>266</v>
      </c>
      <c r="GBU406" s="105" t="s">
        <v>266</v>
      </c>
      <c r="GBV406" s="105" t="s">
        <v>266</v>
      </c>
      <c r="GBW406" s="105" t="s">
        <v>266</v>
      </c>
      <c r="GBX406" s="105" t="s">
        <v>266</v>
      </c>
      <c r="GBY406" s="105" t="s">
        <v>266</v>
      </c>
      <c r="GBZ406" s="105" t="s">
        <v>266</v>
      </c>
      <c r="GCA406" s="105" t="s">
        <v>266</v>
      </c>
      <c r="GCB406" s="105" t="s">
        <v>266</v>
      </c>
      <c r="GCC406" s="105" t="s">
        <v>266</v>
      </c>
      <c r="GCD406" s="105" t="s">
        <v>266</v>
      </c>
      <c r="GCE406" s="105" t="s">
        <v>266</v>
      </c>
      <c r="GCF406" s="105" t="s">
        <v>266</v>
      </c>
      <c r="GCG406" s="105" t="s">
        <v>266</v>
      </c>
      <c r="GCH406" s="105" t="s">
        <v>266</v>
      </c>
      <c r="GCI406" s="105" t="s">
        <v>266</v>
      </c>
      <c r="GCJ406" s="105" t="s">
        <v>266</v>
      </c>
      <c r="GCK406" s="105" t="s">
        <v>266</v>
      </c>
      <c r="GCL406" s="105" t="s">
        <v>266</v>
      </c>
      <c r="GCM406" s="105" t="s">
        <v>266</v>
      </c>
      <c r="GCN406" s="105" t="s">
        <v>266</v>
      </c>
      <c r="GCO406" s="105" t="s">
        <v>266</v>
      </c>
      <c r="GCP406" s="105" t="s">
        <v>266</v>
      </c>
      <c r="GCQ406" s="105" t="s">
        <v>266</v>
      </c>
      <c r="GCR406" s="105" t="s">
        <v>266</v>
      </c>
      <c r="GCS406" s="105" t="s">
        <v>266</v>
      </c>
      <c r="GCT406" s="105" t="s">
        <v>266</v>
      </c>
      <c r="GCU406" s="105" t="s">
        <v>266</v>
      </c>
      <c r="GCV406" s="105" t="s">
        <v>266</v>
      </c>
      <c r="GCW406" s="105" t="s">
        <v>266</v>
      </c>
      <c r="GCX406" s="105" t="s">
        <v>266</v>
      </c>
      <c r="GCY406" s="105" t="s">
        <v>266</v>
      </c>
      <c r="GCZ406" s="105" t="s">
        <v>266</v>
      </c>
      <c r="GDA406" s="105" t="s">
        <v>266</v>
      </c>
      <c r="GDB406" s="105" t="s">
        <v>266</v>
      </c>
      <c r="GDC406" s="105" t="s">
        <v>266</v>
      </c>
      <c r="GDD406" s="105" t="s">
        <v>266</v>
      </c>
      <c r="GDE406" s="105" t="s">
        <v>266</v>
      </c>
      <c r="GDF406" s="105" t="s">
        <v>266</v>
      </c>
      <c r="GDG406" s="105" t="s">
        <v>266</v>
      </c>
      <c r="GDH406" s="105" t="s">
        <v>266</v>
      </c>
      <c r="GDI406" s="105" t="s">
        <v>266</v>
      </c>
      <c r="GDJ406" s="105" t="s">
        <v>266</v>
      </c>
      <c r="GDK406" s="105" t="s">
        <v>266</v>
      </c>
      <c r="GDL406" s="105" t="s">
        <v>266</v>
      </c>
      <c r="GDM406" s="105" t="s">
        <v>266</v>
      </c>
      <c r="GDN406" s="105" t="s">
        <v>266</v>
      </c>
      <c r="GDO406" s="105" t="s">
        <v>266</v>
      </c>
      <c r="GDP406" s="105" t="s">
        <v>266</v>
      </c>
      <c r="GDQ406" s="105" t="s">
        <v>266</v>
      </c>
      <c r="GDR406" s="105" t="s">
        <v>266</v>
      </c>
      <c r="GDS406" s="105" t="s">
        <v>266</v>
      </c>
      <c r="GDT406" s="105" t="s">
        <v>266</v>
      </c>
      <c r="GDU406" s="105" t="s">
        <v>266</v>
      </c>
      <c r="GDV406" s="105" t="s">
        <v>266</v>
      </c>
      <c r="GDW406" s="105" t="s">
        <v>266</v>
      </c>
      <c r="GDX406" s="105" t="s">
        <v>266</v>
      </c>
      <c r="GDY406" s="105" t="s">
        <v>266</v>
      </c>
      <c r="GDZ406" s="105" t="s">
        <v>266</v>
      </c>
      <c r="GEA406" s="105" t="s">
        <v>266</v>
      </c>
      <c r="GEB406" s="105" t="s">
        <v>266</v>
      </c>
      <c r="GEC406" s="105" t="s">
        <v>266</v>
      </c>
      <c r="GED406" s="105" t="s">
        <v>266</v>
      </c>
      <c r="GEE406" s="105" t="s">
        <v>266</v>
      </c>
      <c r="GEF406" s="105" t="s">
        <v>266</v>
      </c>
      <c r="GEG406" s="105" t="s">
        <v>266</v>
      </c>
      <c r="GEH406" s="105" t="s">
        <v>266</v>
      </c>
      <c r="GEI406" s="105" t="s">
        <v>266</v>
      </c>
      <c r="GEJ406" s="105" t="s">
        <v>266</v>
      </c>
      <c r="GEK406" s="105" t="s">
        <v>266</v>
      </c>
      <c r="GEL406" s="105" t="s">
        <v>266</v>
      </c>
      <c r="GEM406" s="105" t="s">
        <v>266</v>
      </c>
      <c r="GEN406" s="105" t="s">
        <v>266</v>
      </c>
      <c r="GEO406" s="105" t="s">
        <v>266</v>
      </c>
      <c r="GEP406" s="105" t="s">
        <v>266</v>
      </c>
      <c r="GEQ406" s="105" t="s">
        <v>266</v>
      </c>
      <c r="GER406" s="105" t="s">
        <v>266</v>
      </c>
      <c r="GES406" s="105" t="s">
        <v>266</v>
      </c>
      <c r="GET406" s="105" t="s">
        <v>266</v>
      </c>
      <c r="GEU406" s="105" t="s">
        <v>266</v>
      </c>
      <c r="GEV406" s="105" t="s">
        <v>266</v>
      </c>
      <c r="GEW406" s="105" t="s">
        <v>266</v>
      </c>
      <c r="GEX406" s="105" t="s">
        <v>266</v>
      </c>
      <c r="GEY406" s="105" t="s">
        <v>266</v>
      </c>
      <c r="GEZ406" s="105" t="s">
        <v>266</v>
      </c>
      <c r="GFA406" s="105" t="s">
        <v>266</v>
      </c>
      <c r="GFB406" s="105" t="s">
        <v>266</v>
      </c>
      <c r="GFC406" s="105" t="s">
        <v>266</v>
      </c>
      <c r="GFD406" s="105" t="s">
        <v>266</v>
      </c>
      <c r="GFE406" s="105" t="s">
        <v>266</v>
      </c>
      <c r="GFF406" s="105" t="s">
        <v>266</v>
      </c>
      <c r="GFG406" s="105" t="s">
        <v>266</v>
      </c>
      <c r="GFH406" s="105" t="s">
        <v>266</v>
      </c>
      <c r="GFI406" s="105" t="s">
        <v>266</v>
      </c>
      <c r="GFJ406" s="105" t="s">
        <v>266</v>
      </c>
      <c r="GFK406" s="105" t="s">
        <v>266</v>
      </c>
      <c r="GFL406" s="105" t="s">
        <v>266</v>
      </c>
      <c r="GFM406" s="105" t="s">
        <v>266</v>
      </c>
      <c r="GFN406" s="105" t="s">
        <v>266</v>
      </c>
      <c r="GFO406" s="105" t="s">
        <v>266</v>
      </c>
      <c r="GFP406" s="105" t="s">
        <v>266</v>
      </c>
      <c r="GFQ406" s="105" t="s">
        <v>266</v>
      </c>
      <c r="GFR406" s="105" t="s">
        <v>266</v>
      </c>
      <c r="GFS406" s="105" t="s">
        <v>266</v>
      </c>
      <c r="GFT406" s="105" t="s">
        <v>266</v>
      </c>
      <c r="GFU406" s="105" t="s">
        <v>266</v>
      </c>
      <c r="GFV406" s="105" t="s">
        <v>266</v>
      </c>
      <c r="GFW406" s="105" t="s">
        <v>266</v>
      </c>
      <c r="GFX406" s="105" t="s">
        <v>266</v>
      </c>
      <c r="GFY406" s="105" t="s">
        <v>266</v>
      </c>
      <c r="GFZ406" s="105" t="s">
        <v>266</v>
      </c>
      <c r="GGA406" s="105" t="s">
        <v>266</v>
      </c>
      <c r="GGB406" s="105" t="s">
        <v>266</v>
      </c>
      <c r="GGC406" s="105" t="s">
        <v>266</v>
      </c>
      <c r="GGD406" s="105" t="s">
        <v>266</v>
      </c>
      <c r="GGE406" s="105" t="s">
        <v>266</v>
      </c>
      <c r="GGF406" s="105" t="s">
        <v>266</v>
      </c>
      <c r="GGG406" s="105" t="s">
        <v>266</v>
      </c>
      <c r="GGH406" s="105" t="s">
        <v>266</v>
      </c>
      <c r="GGI406" s="105" t="s">
        <v>266</v>
      </c>
      <c r="GGJ406" s="105" t="s">
        <v>266</v>
      </c>
      <c r="GGK406" s="105" t="s">
        <v>266</v>
      </c>
      <c r="GGL406" s="105" t="s">
        <v>266</v>
      </c>
      <c r="GGM406" s="105" t="s">
        <v>266</v>
      </c>
      <c r="GGN406" s="105" t="s">
        <v>266</v>
      </c>
      <c r="GGO406" s="105" t="s">
        <v>266</v>
      </c>
      <c r="GGP406" s="105" t="s">
        <v>266</v>
      </c>
      <c r="GGQ406" s="105" t="s">
        <v>266</v>
      </c>
      <c r="GGR406" s="105" t="s">
        <v>266</v>
      </c>
      <c r="GGS406" s="105" t="s">
        <v>266</v>
      </c>
      <c r="GGT406" s="105" t="s">
        <v>266</v>
      </c>
      <c r="GGU406" s="105" t="s">
        <v>266</v>
      </c>
      <c r="GGV406" s="105" t="s">
        <v>266</v>
      </c>
      <c r="GGW406" s="105" t="s">
        <v>266</v>
      </c>
      <c r="GGX406" s="105" t="s">
        <v>266</v>
      </c>
      <c r="GGY406" s="105" t="s">
        <v>266</v>
      </c>
      <c r="GGZ406" s="105" t="s">
        <v>266</v>
      </c>
      <c r="GHA406" s="105" t="s">
        <v>266</v>
      </c>
      <c r="GHB406" s="105" t="s">
        <v>266</v>
      </c>
      <c r="GHC406" s="105" t="s">
        <v>266</v>
      </c>
      <c r="GHD406" s="105" t="s">
        <v>266</v>
      </c>
      <c r="GHE406" s="105" t="s">
        <v>266</v>
      </c>
      <c r="GHF406" s="105" t="s">
        <v>266</v>
      </c>
      <c r="GHG406" s="105" t="s">
        <v>266</v>
      </c>
      <c r="GHH406" s="105" t="s">
        <v>266</v>
      </c>
      <c r="GHI406" s="105" t="s">
        <v>266</v>
      </c>
      <c r="GHJ406" s="105" t="s">
        <v>266</v>
      </c>
      <c r="GHK406" s="105" t="s">
        <v>266</v>
      </c>
      <c r="GHL406" s="105" t="s">
        <v>266</v>
      </c>
      <c r="GHM406" s="105" t="s">
        <v>266</v>
      </c>
      <c r="GHN406" s="105" t="s">
        <v>266</v>
      </c>
      <c r="GHO406" s="105" t="s">
        <v>266</v>
      </c>
      <c r="GHP406" s="105" t="s">
        <v>266</v>
      </c>
      <c r="GHQ406" s="105" t="s">
        <v>266</v>
      </c>
      <c r="GHR406" s="105" t="s">
        <v>266</v>
      </c>
      <c r="GHS406" s="105" t="s">
        <v>266</v>
      </c>
      <c r="GHT406" s="105" t="s">
        <v>266</v>
      </c>
      <c r="GHU406" s="105" t="s">
        <v>266</v>
      </c>
      <c r="GHV406" s="105" t="s">
        <v>266</v>
      </c>
      <c r="GHW406" s="105" t="s">
        <v>266</v>
      </c>
      <c r="GHX406" s="105" t="s">
        <v>266</v>
      </c>
      <c r="GHY406" s="105" t="s">
        <v>266</v>
      </c>
      <c r="GHZ406" s="105" t="s">
        <v>266</v>
      </c>
      <c r="GIA406" s="105" t="s">
        <v>266</v>
      </c>
      <c r="GIB406" s="105" t="s">
        <v>266</v>
      </c>
      <c r="GIC406" s="105" t="s">
        <v>266</v>
      </c>
      <c r="GID406" s="105" t="s">
        <v>266</v>
      </c>
      <c r="GIE406" s="105" t="s">
        <v>266</v>
      </c>
      <c r="GIF406" s="105" t="s">
        <v>266</v>
      </c>
      <c r="GIG406" s="105" t="s">
        <v>266</v>
      </c>
      <c r="GIH406" s="105" t="s">
        <v>266</v>
      </c>
      <c r="GII406" s="105" t="s">
        <v>266</v>
      </c>
      <c r="GIJ406" s="105" t="s">
        <v>266</v>
      </c>
      <c r="GIK406" s="105" t="s">
        <v>266</v>
      </c>
      <c r="GIL406" s="105" t="s">
        <v>266</v>
      </c>
      <c r="GIM406" s="105" t="s">
        <v>266</v>
      </c>
      <c r="GIN406" s="105" t="s">
        <v>266</v>
      </c>
      <c r="GIO406" s="105" t="s">
        <v>266</v>
      </c>
      <c r="GIP406" s="105" t="s">
        <v>266</v>
      </c>
      <c r="GIQ406" s="105" t="s">
        <v>266</v>
      </c>
      <c r="GIR406" s="105" t="s">
        <v>266</v>
      </c>
      <c r="GIS406" s="105" t="s">
        <v>266</v>
      </c>
      <c r="GIT406" s="105" t="s">
        <v>266</v>
      </c>
      <c r="GIU406" s="105" t="s">
        <v>266</v>
      </c>
      <c r="GIV406" s="105" t="s">
        <v>266</v>
      </c>
      <c r="GIW406" s="105" t="s">
        <v>266</v>
      </c>
      <c r="GIX406" s="105" t="s">
        <v>266</v>
      </c>
      <c r="GIY406" s="105" t="s">
        <v>266</v>
      </c>
      <c r="GIZ406" s="105" t="s">
        <v>266</v>
      </c>
      <c r="GJA406" s="105" t="s">
        <v>266</v>
      </c>
      <c r="GJB406" s="105" t="s">
        <v>266</v>
      </c>
      <c r="GJC406" s="105" t="s">
        <v>266</v>
      </c>
      <c r="GJD406" s="105" t="s">
        <v>266</v>
      </c>
      <c r="GJE406" s="105" t="s">
        <v>266</v>
      </c>
      <c r="GJF406" s="105" t="s">
        <v>266</v>
      </c>
      <c r="GJG406" s="105" t="s">
        <v>266</v>
      </c>
      <c r="GJH406" s="105" t="s">
        <v>266</v>
      </c>
      <c r="GJI406" s="105" t="s">
        <v>266</v>
      </c>
      <c r="GJJ406" s="105" t="s">
        <v>266</v>
      </c>
      <c r="GJK406" s="105" t="s">
        <v>266</v>
      </c>
      <c r="GJL406" s="105" t="s">
        <v>266</v>
      </c>
      <c r="GJM406" s="105" t="s">
        <v>266</v>
      </c>
      <c r="GJN406" s="105" t="s">
        <v>266</v>
      </c>
      <c r="GJO406" s="105" t="s">
        <v>266</v>
      </c>
      <c r="GJP406" s="105" t="s">
        <v>266</v>
      </c>
      <c r="GJQ406" s="105" t="s">
        <v>266</v>
      </c>
      <c r="GJR406" s="105" t="s">
        <v>266</v>
      </c>
      <c r="GJS406" s="105" t="s">
        <v>266</v>
      </c>
      <c r="GJT406" s="105" t="s">
        <v>266</v>
      </c>
      <c r="GJU406" s="105" t="s">
        <v>266</v>
      </c>
      <c r="GJV406" s="105" t="s">
        <v>266</v>
      </c>
      <c r="GJW406" s="105" t="s">
        <v>266</v>
      </c>
      <c r="GJX406" s="105" t="s">
        <v>266</v>
      </c>
      <c r="GJY406" s="105" t="s">
        <v>266</v>
      </c>
      <c r="GJZ406" s="105" t="s">
        <v>266</v>
      </c>
      <c r="GKA406" s="105" t="s">
        <v>266</v>
      </c>
      <c r="GKB406" s="105" t="s">
        <v>266</v>
      </c>
      <c r="GKC406" s="105" t="s">
        <v>266</v>
      </c>
      <c r="GKD406" s="105" t="s">
        <v>266</v>
      </c>
      <c r="GKE406" s="105" t="s">
        <v>266</v>
      </c>
      <c r="GKF406" s="105" t="s">
        <v>266</v>
      </c>
      <c r="GKG406" s="105" t="s">
        <v>266</v>
      </c>
      <c r="GKH406" s="105" t="s">
        <v>266</v>
      </c>
      <c r="GKI406" s="105" t="s">
        <v>266</v>
      </c>
      <c r="GKJ406" s="105" t="s">
        <v>266</v>
      </c>
      <c r="GKK406" s="105" t="s">
        <v>266</v>
      </c>
      <c r="GKL406" s="105" t="s">
        <v>266</v>
      </c>
      <c r="GKM406" s="105" t="s">
        <v>266</v>
      </c>
      <c r="GKN406" s="105" t="s">
        <v>266</v>
      </c>
      <c r="GKO406" s="105" t="s">
        <v>266</v>
      </c>
      <c r="GKP406" s="105" t="s">
        <v>266</v>
      </c>
      <c r="GKQ406" s="105" t="s">
        <v>266</v>
      </c>
      <c r="GKR406" s="105" t="s">
        <v>266</v>
      </c>
      <c r="GKS406" s="105" t="s">
        <v>266</v>
      </c>
      <c r="GKT406" s="105" t="s">
        <v>266</v>
      </c>
      <c r="GKU406" s="105" t="s">
        <v>266</v>
      </c>
      <c r="GKV406" s="105" t="s">
        <v>266</v>
      </c>
      <c r="GKW406" s="105" t="s">
        <v>266</v>
      </c>
      <c r="GKX406" s="105" t="s">
        <v>266</v>
      </c>
      <c r="GKY406" s="105" t="s">
        <v>266</v>
      </c>
      <c r="GKZ406" s="105" t="s">
        <v>266</v>
      </c>
      <c r="GLA406" s="105" t="s">
        <v>266</v>
      </c>
      <c r="GLB406" s="105" t="s">
        <v>266</v>
      </c>
      <c r="GLC406" s="105" t="s">
        <v>266</v>
      </c>
      <c r="GLD406" s="105" t="s">
        <v>266</v>
      </c>
      <c r="GLE406" s="105" t="s">
        <v>266</v>
      </c>
      <c r="GLF406" s="105" t="s">
        <v>266</v>
      </c>
      <c r="GLG406" s="105" t="s">
        <v>266</v>
      </c>
      <c r="GLH406" s="105" t="s">
        <v>266</v>
      </c>
      <c r="GLI406" s="105" t="s">
        <v>266</v>
      </c>
      <c r="GLJ406" s="105" t="s">
        <v>266</v>
      </c>
      <c r="GLK406" s="105" t="s">
        <v>266</v>
      </c>
      <c r="GLL406" s="105" t="s">
        <v>266</v>
      </c>
      <c r="GLM406" s="105" t="s">
        <v>266</v>
      </c>
      <c r="GLN406" s="105" t="s">
        <v>266</v>
      </c>
      <c r="GLO406" s="105" t="s">
        <v>266</v>
      </c>
      <c r="GLP406" s="105" t="s">
        <v>266</v>
      </c>
      <c r="GLQ406" s="105" t="s">
        <v>266</v>
      </c>
      <c r="GLR406" s="105" t="s">
        <v>266</v>
      </c>
      <c r="GLS406" s="105" t="s">
        <v>266</v>
      </c>
      <c r="GLT406" s="105" t="s">
        <v>266</v>
      </c>
      <c r="GLU406" s="105" t="s">
        <v>266</v>
      </c>
      <c r="GLV406" s="105" t="s">
        <v>266</v>
      </c>
      <c r="GLW406" s="105" t="s">
        <v>266</v>
      </c>
      <c r="GLX406" s="105" t="s">
        <v>266</v>
      </c>
      <c r="GLY406" s="105" t="s">
        <v>266</v>
      </c>
      <c r="GLZ406" s="105" t="s">
        <v>266</v>
      </c>
      <c r="GMA406" s="105" t="s">
        <v>266</v>
      </c>
      <c r="GMB406" s="105" t="s">
        <v>266</v>
      </c>
      <c r="GMC406" s="105" t="s">
        <v>266</v>
      </c>
      <c r="GMD406" s="105" t="s">
        <v>266</v>
      </c>
      <c r="GME406" s="105" t="s">
        <v>266</v>
      </c>
      <c r="GMF406" s="105" t="s">
        <v>266</v>
      </c>
      <c r="GMG406" s="105" t="s">
        <v>266</v>
      </c>
      <c r="GMH406" s="105" t="s">
        <v>266</v>
      </c>
      <c r="GMI406" s="105" t="s">
        <v>266</v>
      </c>
      <c r="GMJ406" s="105" t="s">
        <v>266</v>
      </c>
      <c r="GMK406" s="105" t="s">
        <v>266</v>
      </c>
      <c r="GML406" s="105" t="s">
        <v>266</v>
      </c>
      <c r="GMM406" s="105" t="s">
        <v>266</v>
      </c>
      <c r="GMN406" s="105" t="s">
        <v>266</v>
      </c>
      <c r="GMO406" s="105" t="s">
        <v>266</v>
      </c>
      <c r="GMP406" s="105" t="s">
        <v>266</v>
      </c>
      <c r="GMQ406" s="105" t="s">
        <v>266</v>
      </c>
      <c r="GMR406" s="105" t="s">
        <v>266</v>
      </c>
      <c r="GMS406" s="105" t="s">
        <v>266</v>
      </c>
      <c r="GMT406" s="105" t="s">
        <v>266</v>
      </c>
      <c r="GMU406" s="105" t="s">
        <v>266</v>
      </c>
      <c r="GMV406" s="105" t="s">
        <v>266</v>
      </c>
      <c r="GMW406" s="105" t="s">
        <v>266</v>
      </c>
      <c r="GMX406" s="105" t="s">
        <v>266</v>
      </c>
      <c r="GMY406" s="105" t="s">
        <v>266</v>
      </c>
      <c r="GMZ406" s="105" t="s">
        <v>266</v>
      </c>
      <c r="GNA406" s="105" t="s">
        <v>266</v>
      </c>
      <c r="GNB406" s="105" t="s">
        <v>266</v>
      </c>
      <c r="GNC406" s="105" t="s">
        <v>266</v>
      </c>
      <c r="GND406" s="105" t="s">
        <v>266</v>
      </c>
      <c r="GNE406" s="105" t="s">
        <v>266</v>
      </c>
      <c r="GNF406" s="105" t="s">
        <v>266</v>
      </c>
      <c r="GNG406" s="105" t="s">
        <v>266</v>
      </c>
      <c r="GNH406" s="105" t="s">
        <v>266</v>
      </c>
      <c r="GNI406" s="105" t="s">
        <v>266</v>
      </c>
      <c r="GNJ406" s="105" t="s">
        <v>266</v>
      </c>
      <c r="GNK406" s="105" t="s">
        <v>266</v>
      </c>
      <c r="GNL406" s="105" t="s">
        <v>266</v>
      </c>
      <c r="GNM406" s="105" t="s">
        <v>266</v>
      </c>
      <c r="GNN406" s="105" t="s">
        <v>266</v>
      </c>
      <c r="GNO406" s="105" t="s">
        <v>266</v>
      </c>
      <c r="GNP406" s="105" t="s">
        <v>266</v>
      </c>
      <c r="GNQ406" s="105" t="s">
        <v>266</v>
      </c>
      <c r="GNR406" s="105" t="s">
        <v>266</v>
      </c>
      <c r="GNS406" s="105" t="s">
        <v>266</v>
      </c>
      <c r="GNT406" s="105" t="s">
        <v>266</v>
      </c>
      <c r="GNU406" s="105" t="s">
        <v>266</v>
      </c>
      <c r="GNV406" s="105" t="s">
        <v>266</v>
      </c>
      <c r="GNW406" s="105" t="s">
        <v>266</v>
      </c>
      <c r="GNX406" s="105" t="s">
        <v>266</v>
      </c>
      <c r="GNY406" s="105" t="s">
        <v>266</v>
      </c>
      <c r="GNZ406" s="105" t="s">
        <v>266</v>
      </c>
      <c r="GOA406" s="105" t="s">
        <v>266</v>
      </c>
      <c r="GOB406" s="105" t="s">
        <v>266</v>
      </c>
      <c r="GOC406" s="105" t="s">
        <v>266</v>
      </c>
      <c r="GOD406" s="105" t="s">
        <v>266</v>
      </c>
      <c r="GOE406" s="105" t="s">
        <v>266</v>
      </c>
      <c r="GOF406" s="105" t="s">
        <v>266</v>
      </c>
      <c r="GOG406" s="105" t="s">
        <v>266</v>
      </c>
      <c r="GOH406" s="105" t="s">
        <v>266</v>
      </c>
      <c r="GOI406" s="105" t="s">
        <v>266</v>
      </c>
      <c r="GOJ406" s="105" t="s">
        <v>266</v>
      </c>
      <c r="GOK406" s="105" t="s">
        <v>266</v>
      </c>
      <c r="GOL406" s="105" t="s">
        <v>266</v>
      </c>
      <c r="GOM406" s="105" t="s">
        <v>266</v>
      </c>
      <c r="GON406" s="105" t="s">
        <v>266</v>
      </c>
      <c r="GOO406" s="105" t="s">
        <v>266</v>
      </c>
      <c r="GOP406" s="105" t="s">
        <v>266</v>
      </c>
      <c r="GOQ406" s="105" t="s">
        <v>266</v>
      </c>
      <c r="GOR406" s="105" t="s">
        <v>266</v>
      </c>
      <c r="GOS406" s="105" t="s">
        <v>266</v>
      </c>
      <c r="GOT406" s="105" t="s">
        <v>266</v>
      </c>
      <c r="GOU406" s="105" t="s">
        <v>266</v>
      </c>
      <c r="GOV406" s="105" t="s">
        <v>266</v>
      </c>
      <c r="GOW406" s="105" t="s">
        <v>266</v>
      </c>
      <c r="GOX406" s="105" t="s">
        <v>266</v>
      </c>
      <c r="GOY406" s="105" t="s">
        <v>266</v>
      </c>
      <c r="GOZ406" s="105" t="s">
        <v>266</v>
      </c>
      <c r="GPA406" s="105" t="s">
        <v>266</v>
      </c>
      <c r="GPB406" s="105" t="s">
        <v>266</v>
      </c>
      <c r="GPC406" s="105" t="s">
        <v>266</v>
      </c>
      <c r="GPD406" s="105" t="s">
        <v>266</v>
      </c>
      <c r="GPE406" s="105" t="s">
        <v>266</v>
      </c>
      <c r="GPF406" s="105" t="s">
        <v>266</v>
      </c>
      <c r="GPG406" s="105" t="s">
        <v>266</v>
      </c>
      <c r="GPH406" s="105" t="s">
        <v>266</v>
      </c>
      <c r="GPI406" s="105" t="s">
        <v>266</v>
      </c>
      <c r="GPJ406" s="105" t="s">
        <v>266</v>
      </c>
      <c r="GPK406" s="105" t="s">
        <v>266</v>
      </c>
      <c r="GPL406" s="105" t="s">
        <v>266</v>
      </c>
      <c r="GPM406" s="105" t="s">
        <v>266</v>
      </c>
      <c r="GPN406" s="105" t="s">
        <v>266</v>
      </c>
      <c r="GPO406" s="105" t="s">
        <v>266</v>
      </c>
      <c r="GPP406" s="105" t="s">
        <v>266</v>
      </c>
      <c r="GPQ406" s="105" t="s">
        <v>266</v>
      </c>
      <c r="GPR406" s="105" t="s">
        <v>266</v>
      </c>
      <c r="GPS406" s="105" t="s">
        <v>266</v>
      </c>
      <c r="GPT406" s="105" t="s">
        <v>266</v>
      </c>
      <c r="GPU406" s="105" t="s">
        <v>266</v>
      </c>
      <c r="GPV406" s="105" t="s">
        <v>266</v>
      </c>
      <c r="GPW406" s="105" t="s">
        <v>266</v>
      </c>
      <c r="GPX406" s="105" t="s">
        <v>266</v>
      </c>
      <c r="GPY406" s="105" t="s">
        <v>266</v>
      </c>
      <c r="GPZ406" s="105" t="s">
        <v>266</v>
      </c>
      <c r="GQA406" s="105" t="s">
        <v>266</v>
      </c>
      <c r="GQB406" s="105" t="s">
        <v>266</v>
      </c>
      <c r="GQC406" s="105" t="s">
        <v>266</v>
      </c>
      <c r="GQD406" s="105" t="s">
        <v>266</v>
      </c>
      <c r="GQE406" s="105" t="s">
        <v>266</v>
      </c>
      <c r="GQF406" s="105" t="s">
        <v>266</v>
      </c>
      <c r="GQG406" s="105" t="s">
        <v>266</v>
      </c>
      <c r="GQH406" s="105" t="s">
        <v>266</v>
      </c>
      <c r="GQI406" s="105" t="s">
        <v>266</v>
      </c>
      <c r="GQJ406" s="105" t="s">
        <v>266</v>
      </c>
      <c r="GQK406" s="105" t="s">
        <v>266</v>
      </c>
      <c r="GQL406" s="105" t="s">
        <v>266</v>
      </c>
      <c r="GQM406" s="105" t="s">
        <v>266</v>
      </c>
      <c r="GQN406" s="105" t="s">
        <v>266</v>
      </c>
      <c r="GQO406" s="105" t="s">
        <v>266</v>
      </c>
      <c r="GQP406" s="105" t="s">
        <v>266</v>
      </c>
      <c r="GQQ406" s="105" t="s">
        <v>266</v>
      </c>
      <c r="GQR406" s="105" t="s">
        <v>266</v>
      </c>
      <c r="GQS406" s="105" t="s">
        <v>266</v>
      </c>
      <c r="GQT406" s="105" t="s">
        <v>266</v>
      </c>
      <c r="GQU406" s="105" t="s">
        <v>266</v>
      </c>
      <c r="GQV406" s="105" t="s">
        <v>266</v>
      </c>
      <c r="GQW406" s="105" t="s">
        <v>266</v>
      </c>
      <c r="GQX406" s="105" t="s">
        <v>266</v>
      </c>
      <c r="GQY406" s="105" t="s">
        <v>266</v>
      </c>
      <c r="GQZ406" s="105" t="s">
        <v>266</v>
      </c>
      <c r="GRA406" s="105" t="s">
        <v>266</v>
      </c>
      <c r="GRB406" s="105" t="s">
        <v>266</v>
      </c>
      <c r="GRC406" s="105" t="s">
        <v>266</v>
      </c>
      <c r="GRD406" s="105" t="s">
        <v>266</v>
      </c>
      <c r="GRE406" s="105" t="s">
        <v>266</v>
      </c>
      <c r="GRF406" s="105" t="s">
        <v>266</v>
      </c>
      <c r="GRG406" s="105" t="s">
        <v>266</v>
      </c>
      <c r="GRH406" s="105" t="s">
        <v>266</v>
      </c>
      <c r="GRI406" s="105" t="s">
        <v>266</v>
      </c>
      <c r="GRJ406" s="105" t="s">
        <v>266</v>
      </c>
      <c r="GRK406" s="105" t="s">
        <v>266</v>
      </c>
      <c r="GRL406" s="105" t="s">
        <v>266</v>
      </c>
      <c r="GRM406" s="105" t="s">
        <v>266</v>
      </c>
      <c r="GRN406" s="105" t="s">
        <v>266</v>
      </c>
      <c r="GRO406" s="105" t="s">
        <v>266</v>
      </c>
      <c r="GRP406" s="105" t="s">
        <v>266</v>
      </c>
      <c r="GRQ406" s="105" t="s">
        <v>266</v>
      </c>
      <c r="GRR406" s="105" t="s">
        <v>266</v>
      </c>
      <c r="GRS406" s="105" t="s">
        <v>266</v>
      </c>
      <c r="GRT406" s="105" t="s">
        <v>266</v>
      </c>
      <c r="GRU406" s="105" t="s">
        <v>266</v>
      </c>
      <c r="GRV406" s="105" t="s">
        <v>266</v>
      </c>
      <c r="GRW406" s="105" t="s">
        <v>266</v>
      </c>
      <c r="GRX406" s="105" t="s">
        <v>266</v>
      </c>
      <c r="GRY406" s="105" t="s">
        <v>266</v>
      </c>
      <c r="GRZ406" s="105" t="s">
        <v>266</v>
      </c>
      <c r="GSA406" s="105" t="s">
        <v>266</v>
      </c>
      <c r="GSB406" s="105" t="s">
        <v>266</v>
      </c>
      <c r="GSC406" s="105" t="s">
        <v>266</v>
      </c>
      <c r="GSD406" s="105" t="s">
        <v>266</v>
      </c>
      <c r="GSE406" s="105" t="s">
        <v>266</v>
      </c>
      <c r="GSF406" s="105" t="s">
        <v>266</v>
      </c>
      <c r="GSG406" s="105" t="s">
        <v>266</v>
      </c>
      <c r="GSH406" s="105" t="s">
        <v>266</v>
      </c>
      <c r="GSI406" s="105" t="s">
        <v>266</v>
      </c>
      <c r="GSJ406" s="105" t="s">
        <v>266</v>
      </c>
      <c r="GSK406" s="105" t="s">
        <v>266</v>
      </c>
      <c r="GSL406" s="105" t="s">
        <v>266</v>
      </c>
      <c r="GSM406" s="105" t="s">
        <v>266</v>
      </c>
      <c r="GSN406" s="105" t="s">
        <v>266</v>
      </c>
      <c r="GSO406" s="105" t="s">
        <v>266</v>
      </c>
      <c r="GSP406" s="105" t="s">
        <v>266</v>
      </c>
      <c r="GSQ406" s="105" t="s">
        <v>266</v>
      </c>
      <c r="GSR406" s="105" t="s">
        <v>266</v>
      </c>
      <c r="GSS406" s="105" t="s">
        <v>266</v>
      </c>
      <c r="GST406" s="105" t="s">
        <v>266</v>
      </c>
      <c r="GSU406" s="105" t="s">
        <v>266</v>
      </c>
      <c r="GSV406" s="105" t="s">
        <v>266</v>
      </c>
      <c r="GSW406" s="105" t="s">
        <v>266</v>
      </c>
      <c r="GSX406" s="105" t="s">
        <v>266</v>
      </c>
      <c r="GSY406" s="105" t="s">
        <v>266</v>
      </c>
      <c r="GSZ406" s="105" t="s">
        <v>266</v>
      </c>
      <c r="GTA406" s="105" t="s">
        <v>266</v>
      </c>
      <c r="GTB406" s="105" t="s">
        <v>266</v>
      </c>
      <c r="GTC406" s="105" t="s">
        <v>266</v>
      </c>
      <c r="GTD406" s="105" t="s">
        <v>266</v>
      </c>
      <c r="GTE406" s="105" t="s">
        <v>266</v>
      </c>
      <c r="GTF406" s="105" t="s">
        <v>266</v>
      </c>
      <c r="GTG406" s="105" t="s">
        <v>266</v>
      </c>
      <c r="GTH406" s="105" t="s">
        <v>266</v>
      </c>
      <c r="GTI406" s="105" t="s">
        <v>266</v>
      </c>
      <c r="GTJ406" s="105" t="s">
        <v>266</v>
      </c>
      <c r="GTK406" s="105" t="s">
        <v>266</v>
      </c>
      <c r="GTL406" s="105" t="s">
        <v>266</v>
      </c>
      <c r="GTM406" s="105" t="s">
        <v>266</v>
      </c>
      <c r="GTN406" s="105" t="s">
        <v>266</v>
      </c>
      <c r="GTO406" s="105" t="s">
        <v>266</v>
      </c>
      <c r="GTP406" s="105" t="s">
        <v>266</v>
      </c>
      <c r="GTQ406" s="105" t="s">
        <v>266</v>
      </c>
      <c r="GTR406" s="105" t="s">
        <v>266</v>
      </c>
      <c r="GTS406" s="105" t="s">
        <v>266</v>
      </c>
      <c r="GTT406" s="105" t="s">
        <v>266</v>
      </c>
      <c r="GTU406" s="105" t="s">
        <v>266</v>
      </c>
      <c r="GTV406" s="105" t="s">
        <v>266</v>
      </c>
      <c r="GTW406" s="105" t="s">
        <v>266</v>
      </c>
      <c r="GTX406" s="105" t="s">
        <v>266</v>
      </c>
      <c r="GTY406" s="105" t="s">
        <v>266</v>
      </c>
      <c r="GTZ406" s="105" t="s">
        <v>266</v>
      </c>
      <c r="GUA406" s="105" t="s">
        <v>266</v>
      </c>
      <c r="GUB406" s="105" t="s">
        <v>266</v>
      </c>
      <c r="GUC406" s="105" t="s">
        <v>266</v>
      </c>
      <c r="GUD406" s="105" t="s">
        <v>266</v>
      </c>
      <c r="GUE406" s="105" t="s">
        <v>266</v>
      </c>
      <c r="GUF406" s="105" t="s">
        <v>266</v>
      </c>
      <c r="GUG406" s="105" t="s">
        <v>266</v>
      </c>
      <c r="GUH406" s="105" t="s">
        <v>266</v>
      </c>
      <c r="GUI406" s="105" t="s">
        <v>266</v>
      </c>
      <c r="GUJ406" s="105" t="s">
        <v>266</v>
      </c>
      <c r="GUK406" s="105" t="s">
        <v>266</v>
      </c>
      <c r="GUL406" s="105" t="s">
        <v>266</v>
      </c>
      <c r="GUM406" s="105" t="s">
        <v>266</v>
      </c>
      <c r="GUN406" s="105" t="s">
        <v>266</v>
      </c>
      <c r="GUO406" s="105" t="s">
        <v>266</v>
      </c>
      <c r="GUP406" s="105" t="s">
        <v>266</v>
      </c>
      <c r="GUQ406" s="105" t="s">
        <v>266</v>
      </c>
      <c r="GUR406" s="105" t="s">
        <v>266</v>
      </c>
      <c r="GUS406" s="105" t="s">
        <v>266</v>
      </c>
      <c r="GUT406" s="105" t="s">
        <v>266</v>
      </c>
      <c r="GUU406" s="105" t="s">
        <v>266</v>
      </c>
      <c r="GUV406" s="105" t="s">
        <v>266</v>
      </c>
      <c r="GUW406" s="105" t="s">
        <v>266</v>
      </c>
      <c r="GUX406" s="105" t="s">
        <v>266</v>
      </c>
      <c r="GUY406" s="105" t="s">
        <v>266</v>
      </c>
      <c r="GUZ406" s="105" t="s">
        <v>266</v>
      </c>
      <c r="GVA406" s="105" t="s">
        <v>266</v>
      </c>
      <c r="GVB406" s="105" t="s">
        <v>266</v>
      </c>
      <c r="GVC406" s="105" t="s">
        <v>266</v>
      </c>
      <c r="GVD406" s="105" t="s">
        <v>266</v>
      </c>
      <c r="GVE406" s="105" t="s">
        <v>266</v>
      </c>
      <c r="GVF406" s="105" t="s">
        <v>266</v>
      </c>
      <c r="GVG406" s="105" t="s">
        <v>266</v>
      </c>
      <c r="GVH406" s="105" t="s">
        <v>266</v>
      </c>
      <c r="GVI406" s="105" t="s">
        <v>266</v>
      </c>
      <c r="GVJ406" s="105" t="s">
        <v>266</v>
      </c>
      <c r="GVK406" s="105" t="s">
        <v>266</v>
      </c>
      <c r="GVL406" s="105" t="s">
        <v>266</v>
      </c>
      <c r="GVM406" s="105" t="s">
        <v>266</v>
      </c>
      <c r="GVN406" s="105" t="s">
        <v>266</v>
      </c>
      <c r="GVO406" s="105" t="s">
        <v>266</v>
      </c>
      <c r="GVP406" s="105" t="s">
        <v>266</v>
      </c>
      <c r="GVQ406" s="105" t="s">
        <v>266</v>
      </c>
      <c r="GVR406" s="105" t="s">
        <v>266</v>
      </c>
      <c r="GVS406" s="105" t="s">
        <v>266</v>
      </c>
      <c r="GVT406" s="105" t="s">
        <v>266</v>
      </c>
      <c r="GVU406" s="105" t="s">
        <v>266</v>
      </c>
      <c r="GVV406" s="105" t="s">
        <v>266</v>
      </c>
      <c r="GVW406" s="105" t="s">
        <v>266</v>
      </c>
      <c r="GVX406" s="105" t="s">
        <v>266</v>
      </c>
      <c r="GVY406" s="105" t="s">
        <v>266</v>
      </c>
      <c r="GVZ406" s="105" t="s">
        <v>266</v>
      </c>
      <c r="GWA406" s="105" t="s">
        <v>266</v>
      </c>
      <c r="GWB406" s="105" t="s">
        <v>266</v>
      </c>
      <c r="GWC406" s="105" t="s">
        <v>266</v>
      </c>
      <c r="GWD406" s="105" t="s">
        <v>266</v>
      </c>
      <c r="GWE406" s="105" t="s">
        <v>266</v>
      </c>
      <c r="GWF406" s="105" t="s">
        <v>266</v>
      </c>
      <c r="GWG406" s="105" t="s">
        <v>266</v>
      </c>
      <c r="GWH406" s="105" t="s">
        <v>266</v>
      </c>
      <c r="GWI406" s="105" t="s">
        <v>266</v>
      </c>
      <c r="GWJ406" s="105" t="s">
        <v>266</v>
      </c>
      <c r="GWK406" s="105" t="s">
        <v>266</v>
      </c>
      <c r="GWL406" s="105" t="s">
        <v>266</v>
      </c>
      <c r="GWM406" s="105" t="s">
        <v>266</v>
      </c>
      <c r="GWN406" s="105" t="s">
        <v>266</v>
      </c>
      <c r="GWO406" s="105" t="s">
        <v>266</v>
      </c>
      <c r="GWP406" s="105" t="s">
        <v>266</v>
      </c>
      <c r="GWQ406" s="105" t="s">
        <v>266</v>
      </c>
      <c r="GWR406" s="105" t="s">
        <v>266</v>
      </c>
      <c r="GWS406" s="105" t="s">
        <v>266</v>
      </c>
      <c r="GWT406" s="105" t="s">
        <v>266</v>
      </c>
      <c r="GWU406" s="105" t="s">
        <v>266</v>
      </c>
      <c r="GWV406" s="105" t="s">
        <v>266</v>
      </c>
      <c r="GWW406" s="105" t="s">
        <v>266</v>
      </c>
      <c r="GWX406" s="105" t="s">
        <v>266</v>
      </c>
      <c r="GWY406" s="105" t="s">
        <v>266</v>
      </c>
      <c r="GWZ406" s="105" t="s">
        <v>266</v>
      </c>
      <c r="GXA406" s="105" t="s">
        <v>266</v>
      </c>
      <c r="GXB406" s="105" t="s">
        <v>266</v>
      </c>
      <c r="GXC406" s="105" t="s">
        <v>266</v>
      </c>
      <c r="GXD406" s="105" t="s">
        <v>266</v>
      </c>
      <c r="GXE406" s="105" t="s">
        <v>266</v>
      </c>
      <c r="GXF406" s="105" t="s">
        <v>266</v>
      </c>
      <c r="GXG406" s="105" t="s">
        <v>266</v>
      </c>
      <c r="GXH406" s="105" t="s">
        <v>266</v>
      </c>
      <c r="GXI406" s="105" t="s">
        <v>266</v>
      </c>
      <c r="GXJ406" s="105" t="s">
        <v>266</v>
      </c>
      <c r="GXK406" s="105" t="s">
        <v>266</v>
      </c>
      <c r="GXL406" s="105" t="s">
        <v>266</v>
      </c>
      <c r="GXM406" s="105" t="s">
        <v>266</v>
      </c>
      <c r="GXN406" s="105" t="s">
        <v>266</v>
      </c>
      <c r="GXO406" s="105" t="s">
        <v>266</v>
      </c>
      <c r="GXP406" s="105" t="s">
        <v>266</v>
      </c>
      <c r="GXQ406" s="105" t="s">
        <v>266</v>
      </c>
      <c r="GXR406" s="105" t="s">
        <v>266</v>
      </c>
      <c r="GXS406" s="105" t="s">
        <v>266</v>
      </c>
      <c r="GXT406" s="105" t="s">
        <v>266</v>
      </c>
      <c r="GXU406" s="105" t="s">
        <v>266</v>
      </c>
      <c r="GXV406" s="105" t="s">
        <v>266</v>
      </c>
      <c r="GXW406" s="105" t="s">
        <v>266</v>
      </c>
      <c r="GXX406" s="105" t="s">
        <v>266</v>
      </c>
      <c r="GXY406" s="105" t="s">
        <v>266</v>
      </c>
      <c r="GXZ406" s="105" t="s">
        <v>266</v>
      </c>
      <c r="GYA406" s="105" t="s">
        <v>266</v>
      </c>
      <c r="GYB406" s="105" t="s">
        <v>266</v>
      </c>
      <c r="GYC406" s="105" t="s">
        <v>266</v>
      </c>
      <c r="GYD406" s="105" t="s">
        <v>266</v>
      </c>
      <c r="GYE406" s="105" t="s">
        <v>266</v>
      </c>
      <c r="GYF406" s="105" t="s">
        <v>266</v>
      </c>
      <c r="GYG406" s="105" t="s">
        <v>266</v>
      </c>
      <c r="GYH406" s="105" t="s">
        <v>266</v>
      </c>
      <c r="GYI406" s="105" t="s">
        <v>266</v>
      </c>
      <c r="GYJ406" s="105" t="s">
        <v>266</v>
      </c>
      <c r="GYK406" s="105" t="s">
        <v>266</v>
      </c>
      <c r="GYL406" s="105" t="s">
        <v>266</v>
      </c>
      <c r="GYM406" s="105" t="s">
        <v>266</v>
      </c>
      <c r="GYN406" s="105" t="s">
        <v>266</v>
      </c>
      <c r="GYO406" s="105" t="s">
        <v>266</v>
      </c>
      <c r="GYP406" s="105" t="s">
        <v>266</v>
      </c>
      <c r="GYQ406" s="105" t="s">
        <v>266</v>
      </c>
      <c r="GYR406" s="105" t="s">
        <v>266</v>
      </c>
      <c r="GYS406" s="105" t="s">
        <v>266</v>
      </c>
      <c r="GYT406" s="105" t="s">
        <v>266</v>
      </c>
      <c r="GYU406" s="105" t="s">
        <v>266</v>
      </c>
      <c r="GYV406" s="105" t="s">
        <v>266</v>
      </c>
      <c r="GYW406" s="105" t="s">
        <v>266</v>
      </c>
      <c r="GYX406" s="105" t="s">
        <v>266</v>
      </c>
      <c r="GYY406" s="105" t="s">
        <v>266</v>
      </c>
      <c r="GYZ406" s="105" t="s">
        <v>266</v>
      </c>
      <c r="GZA406" s="105" t="s">
        <v>266</v>
      </c>
      <c r="GZB406" s="105" t="s">
        <v>266</v>
      </c>
      <c r="GZC406" s="105" t="s">
        <v>266</v>
      </c>
      <c r="GZD406" s="105" t="s">
        <v>266</v>
      </c>
      <c r="GZE406" s="105" t="s">
        <v>266</v>
      </c>
      <c r="GZF406" s="105" t="s">
        <v>266</v>
      </c>
      <c r="GZG406" s="105" t="s">
        <v>266</v>
      </c>
      <c r="GZH406" s="105" t="s">
        <v>266</v>
      </c>
      <c r="GZI406" s="105" t="s">
        <v>266</v>
      </c>
      <c r="GZJ406" s="105" t="s">
        <v>266</v>
      </c>
      <c r="GZK406" s="105" t="s">
        <v>266</v>
      </c>
      <c r="GZL406" s="105" t="s">
        <v>266</v>
      </c>
      <c r="GZM406" s="105" t="s">
        <v>266</v>
      </c>
      <c r="GZN406" s="105" t="s">
        <v>266</v>
      </c>
      <c r="GZO406" s="105" t="s">
        <v>266</v>
      </c>
      <c r="GZP406" s="105" t="s">
        <v>266</v>
      </c>
      <c r="GZQ406" s="105" t="s">
        <v>266</v>
      </c>
      <c r="GZR406" s="105" t="s">
        <v>266</v>
      </c>
      <c r="GZS406" s="105" t="s">
        <v>266</v>
      </c>
      <c r="GZT406" s="105" t="s">
        <v>266</v>
      </c>
      <c r="GZU406" s="105" t="s">
        <v>266</v>
      </c>
      <c r="GZV406" s="105" t="s">
        <v>266</v>
      </c>
      <c r="GZW406" s="105" t="s">
        <v>266</v>
      </c>
      <c r="GZX406" s="105" t="s">
        <v>266</v>
      </c>
      <c r="GZY406" s="105" t="s">
        <v>266</v>
      </c>
      <c r="GZZ406" s="105" t="s">
        <v>266</v>
      </c>
      <c r="HAA406" s="105" t="s">
        <v>266</v>
      </c>
      <c r="HAB406" s="105" t="s">
        <v>266</v>
      </c>
      <c r="HAC406" s="105" t="s">
        <v>266</v>
      </c>
      <c r="HAD406" s="105" t="s">
        <v>266</v>
      </c>
      <c r="HAE406" s="105" t="s">
        <v>266</v>
      </c>
      <c r="HAF406" s="105" t="s">
        <v>266</v>
      </c>
      <c r="HAG406" s="105" t="s">
        <v>266</v>
      </c>
      <c r="HAH406" s="105" t="s">
        <v>266</v>
      </c>
      <c r="HAI406" s="105" t="s">
        <v>266</v>
      </c>
      <c r="HAJ406" s="105" t="s">
        <v>266</v>
      </c>
      <c r="HAK406" s="105" t="s">
        <v>266</v>
      </c>
      <c r="HAL406" s="105" t="s">
        <v>266</v>
      </c>
      <c r="HAM406" s="105" t="s">
        <v>266</v>
      </c>
      <c r="HAN406" s="105" t="s">
        <v>266</v>
      </c>
      <c r="HAO406" s="105" t="s">
        <v>266</v>
      </c>
      <c r="HAP406" s="105" t="s">
        <v>266</v>
      </c>
      <c r="HAQ406" s="105" t="s">
        <v>266</v>
      </c>
      <c r="HAR406" s="105" t="s">
        <v>266</v>
      </c>
      <c r="HAS406" s="105" t="s">
        <v>266</v>
      </c>
      <c r="HAT406" s="105" t="s">
        <v>266</v>
      </c>
      <c r="HAU406" s="105" t="s">
        <v>266</v>
      </c>
      <c r="HAV406" s="105" t="s">
        <v>266</v>
      </c>
      <c r="HAW406" s="105" t="s">
        <v>266</v>
      </c>
      <c r="HAX406" s="105" t="s">
        <v>266</v>
      </c>
      <c r="HAY406" s="105" t="s">
        <v>266</v>
      </c>
      <c r="HAZ406" s="105" t="s">
        <v>266</v>
      </c>
      <c r="HBA406" s="105" t="s">
        <v>266</v>
      </c>
      <c r="HBB406" s="105" t="s">
        <v>266</v>
      </c>
      <c r="HBC406" s="105" t="s">
        <v>266</v>
      </c>
      <c r="HBD406" s="105" t="s">
        <v>266</v>
      </c>
      <c r="HBE406" s="105" t="s">
        <v>266</v>
      </c>
      <c r="HBF406" s="105" t="s">
        <v>266</v>
      </c>
      <c r="HBG406" s="105" t="s">
        <v>266</v>
      </c>
      <c r="HBH406" s="105" t="s">
        <v>266</v>
      </c>
      <c r="HBI406" s="105" t="s">
        <v>266</v>
      </c>
      <c r="HBJ406" s="105" t="s">
        <v>266</v>
      </c>
      <c r="HBK406" s="105" t="s">
        <v>266</v>
      </c>
      <c r="HBL406" s="105" t="s">
        <v>266</v>
      </c>
      <c r="HBM406" s="105" t="s">
        <v>266</v>
      </c>
      <c r="HBN406" s="105" t="s">
        <v>266</v>
      </c>
      <c r="HBO406" s="105" t="s">
        <v>266</v>
      </c>
      <c r="HBP406" s="105" t="s">
        <v>266</v>
      </c>
      <c r="HBQ406" s="105" t="s">
        <v>266</v>
      </c>
      <c r="HBR406" s="105" t="s">
        <v>266</v>
      </c>
      <c r="HBS406" s="105" t="s">
        <v>266</v>
      </c>
      <c r="HBT406" s="105" t="s">
        <v>266</v>
      </c>
      <c r="HBU406" s="105" t="s">
        <v>266</v>
      </c>
      <c r="HBV406" s="105" t="s">
        <v>266</v>
      </c>
      <c r="HBW406" s="105" t="s">
        <v>266</v>
      </c>
      <c r="HBX406" s="105" t="s">
        <v>266</v>
      </c>
      <c r="HBY406" s="105" t="s">
        <v>266</v>
      </c>
      <c r="HBZ406" s="105" t="s">
        <v>266</v>
      </c>
      <c r="HCA406" s="105" t="s">
        <v>266</v>
      </c>
      <c r="HCB406" s="105" t="s">
        <v>266</v>
      </c>
      <c r="HCC406" s="105" t="s">
        <v>266</v>
      </c>
      <c r="HCD406" s="105" t="s">
        <v>266</v>
      </c>
      <c r="HCE406" s="105" t="s">
        <v>266</v>
      </c>
      <c r="HCF406" s="105" t="s">
        <v>266</v>
      </c>
      <c r="HCG406" s="105" t="s">
        <v>266</v>
      </c>
      <c r="HCH406" s="105" t="s">
        <v>266</v>
      </c>
      <c r="HCI406" s="105" t="s">
        <v>266</v>
      </c>
      <c r="HCJ406" s="105" t="s">
        <v>266</v>
      </c>
      <c r="HCK406" s="105" t="s">
        <v>266</v>
      </c>
      <c r="HCL406" s="105" t="s">
        <v>266</v>
      </c>
      <c r="HCM406" s="105" t="s">
        <v>266</v>
      </c>
      <c r="HCN406" s="105" t="s">
        <v>266</v>
      </c>
      <c r="HCO406" s="105" t="s">
        <v>266</v>
      </c>
      <c r="HCP406" s="105" t="s">
        <v>266</v>
      </c>
      <c r="HCQ406" s="105" t="s">
        <v>266</v>
      </c>
      <c r="HCR406" s="105" t="s">
        <v>266</v>
      </c>
      <c r="HCS406" s="105" t="s">
        <v>266</v>
      </c>
      <c r="HCT406" s="105" t="s">
        <v>266</v>
      </c>
      <c r="HCU406" s="105" t="s">
        <v>266</v>
      </c>
      <c r="HCV406" s="105" t="s">
        <v>266</v>
      </c>
      <c r="HCW406" s="105" t="s">
        <v>266</v>
      </c>
      <c r="HCX406" s="105" t="s">
        <v>266</v>
      </c>
      <c r="HCY406" s="105" t="s">
        <v>266</v>
      </c>
      <c r="HCZ406" s="105" t="s">
        <v>266</v>
      </c>
      <c r="HDA406" s="105" t="s">
        <v>266</v>
      </c>
      <c r="HDB406" s="105" t="s">
        <v>266</v>
      </c>
      <c r="HDC406" s="105" t="s">
        <v>266</v>
      </c>
      <c r="HDD406" s="105" t="s">
        <v>266</v>
      </c>
      <c r="HDE406" s="105" t="s">
        <v>266</v>
      </c>
      <c r="HDF406" s="105" t="s">
        <v>266</v>
      </c>
      <c r="HDG406" s="105" t="s">
        <v>266</v>
      </c>
      <c r="HDH406" s="105" t="s">
        <v>266</v>
      </c>
      <c r="HDI406" s="105" t="s">
        <v>266</v>
      </c>
      <c r="HDJ406" s="105" t="s">
        <v>266</v>
      </c>
      <c r="HDK406" s="105" t="s">
        <v>266</v>
      </c>
      <c r="HDL406" s="105" t="s">
        <v>266</v>
      </c>
      <c r="HDM406" s="105" t="s">
        <v>266</v>
      </c>
      <c r="HDN406" s="105" t="s">
        <v>266</v>
      </c>
      <c r="HDO406" s="105" t="s">
        <v>266</v>
      </c>
      <c r="HDP406" s="105" t="s">
        <v>266</v>
      </c>
      <c r="HDQ406" s="105" t="s">
        <v>266</v>
      </c>
      <c r="HDR406" s="105" t="s">
        <v>266</v>
      </c>
      <c r="HDS406" s="105" t="s">
        <v>266</v>
      </c>
      <c r="HDT406" s="105" t="s">
        <v>266</v>
      </c>
      <c r="HDU406" s="105" t="s">
        <v>266</v>
      </c>
      <c r="HDV406" s="105" t="s">
        <v>266</v>
      </c>
      <c r="HDW406" s="105" t="s">
        <v>266</v>
      </c>
      <c r="HDX406" s="105" t="s">
        <v>266</v>
      </c>
      <c r="HDY406" s="105" t="s">
        <v>266</v>
      </c>
      <c r="HDZ406" s="105" t="s">
        <v>266</v>
      </c>
      <c r="HEA406" s="105" t="s">
        <v>266</v>
      </c>
      <c r="HEB406" s="105" t="s">
        <v>266</v>
      </c>
      <c r="HEC406" s="105" t="s">
        <v>266</v>
      </c>
      <c r="HED406" s="105" t="s">
        <v>266</v>
      </c>
      <c r="HEE406" s="105" t="s">
        <v>266</v>
      </c>
      <c r="HEF406" s="105" t="s">
        <v>266</v>
      </c>
      <c r="HEG406" s="105" t="s">
        <v>266</v>
      </c>
      <c r="HEH406" s="105" t="s">
        <v>266</v>
      </c>
      <c r="HEI406" s="105" t="s">
        <v>266</v>
      </c>
      <c r="HEJ406" s="105" t="s">
        <v>266</v>
      </c>
      <c r="HEK406" s="105" t="s">
        <v>266</v>
      </c>
      <c r="HEL406" s="105" t="s">
        <v>266</v>
      </c>
      <c r="HEM406" s="105" t="s">
        <v>266</v>
      </c>
      <c r="HEN406" s="105" t="s">
        <v>266</v>
      </c>
      <c r="HEO406" s="105" t="s">
        <v>266</v>
      </c>
      <c r="HEP406" s="105" t="s">
        <v>266</v>
      </c>
      <c r="HEQ406" s="105" t="s">
        <v>266</v>
      </c>
      <c r="HER406" s="105" t="s">
        <v>266</v>
      </c>
      <c r="HES406" s="105" t="s">
        <v>266</v>
      </c>
      <c r="HET406" s="105" t="s">
        <v>266</v>
      </c>
      <c r="HEU406" s="105" t="s">
        <v>266</v>
      </c>
      <c r="HEV406" s="105" t="s">
        <v>266</v>
      </c>
      <c r="HEW406" s="105" t="s">
        <v>266</v>
      </c>
      <c r="HEX406" s="105" t="s">
        <v>266</v>
      </c>
      <c r="HEY406" s="105" t="s">
        <v>266</v>
      </c>
      <c r="HEZ406" s="105" t="s">
        <v>266</v>
      </c>
      <c r="HFA406" s="105" t="s">
        <v>266</v>
      </c>
      <c r="HFB406" s="105" t="s">
        <v>266</v>
      </c>
      <c r="HFC406" s="105" t="s">
        <v>266</v>
      </c>
      <c r="HFD406" s="105" t="s">
        <v>266</v>
      </c>
      <c r="HFE406" s="105" t="s">
        <v>266</v>
      </c>
      <c r="HFF406" s="105" t="s">
        <v>266</v>
      </c>
      <c r="HFG406" s="105" t="s">
        <v>266</v>
      </c>
      <c r="HFH406" s="105" t="s">
        <v>266</v>
      </c>
      <c r="HFI406" s="105" t="s">
        <v>266</v>
      </c>
      <c r="HFJ406" s="105" t="s">
        <v>266</v>
      </c>
      <c r="HFK406" s="105" t="s">
        <v>266</v>
      </c>
      <c r="HFL406" s="105" t="s">
        <v>266</v>
      </c>
      <c r="HFM406" s="105" t="s">
        <v>266</v>
      </c>
      <c r="HFN406" s="105" t="s">
        <v>266</v>
      </c>
      <c r="HFO406" s="105" t="s">
        <v>266</v>
      </c>
      <c r="HFP406" s="105" t="s">
        <v>266</v>
      </c>
      <c r="HFQ406" s="105" t="s">
        <v>266</v>
      </c>
      <c r="HFR406" s="105" t="s">
        <v>266</v>
      </c>
      <c r="HFS406" s="105" t="s">
        <v>266</v>
      </c>
      <c r="HFT406" s="105" t="s">
        <v>266</v>
      </c>
      <c r="HFU406" s="105" t="s">
        <v>266</v>
      </c>
      <c r="HFV406" s="105" t="s">
        <v>266</v>
      </c>
      <c r="HFW406" s="105" t="s">
        <v>266</v>
      </c>
      <c r="HFX406" s="105" t="s">
        <v>266</v>
      </c>
      <c r="HFY406" s="105" t="s">
        <v>266</v>
      </c>
      <c r="HFZ406" s="105" t="s">
        <v>266</v>
      </c>
      <c r="HGA406" s="105" t="s">
        <v>266</v>
      </c>
      <c r="HGB406" s="105" t="s">
        <v>266</v>
      </c>
      <c r="HGC406" s="105" t="s">
        <v>266</v>
      </c>
      <c r="HGD406" s="105" t="s">
        <v>266</v>
      </c>
      <c r="HGE406" s="105" t="s">
        <v>266</v>
      </c>
      <c r="HGF406" s="105" t="s">
        <v>266</v>
      </c>
      <c r="HGG406" s="105" t="s">
        <v>266</v>
      </c>
      <c r="HGH406" s="105" t="s">
        <v>266</v>
      </c>
      <c r="HGI406" s="105" t="s">
        <v>266</v>
      </c>
      <c r="HGJ406" s="105" t="s">
        <v>266</v>
      </c>
      <c r="HGK406" s="105" t="s">
        <v>266</v>
      </c>
      <c r="HGL406" s="105" t="s">
        <v>266</v>
      </c>
      <c r="HGM406" s="105" t="s">
        <v>266</v>
      </c>
      <c r="HGN406" s="105" t="s">
        <v>266</v>
      </c>
      <c r="HGO406" s="105" t="s">
        <v>266</v>
      </c>
      <c r="HGP406" s="105" t="s">
        <v>266</v>
      </c>
      <c r="HGQ406" s="105" t="s">
        <v>266</v>
      </c>
      <c r="HGR406" s="105" t="s">
        <v>266</v>
      </c>
      <c r="HGS406" s="105" t="s">
        <v>266</v>
      </c>
      <c r="HGT406" s="105" t="s">
        <v>266</v>
      </c>
      <c r="HGU406" s="105" t="s">
        <v>266</v>
      </c>
      <c r="HGV406" s="105" t="s">
        <v>266</v>
      </c>
      <c r="HGW406" s="105" t="s">
        <v>266</v>
      </c>
      <c r="HGX406" s="105" t="s">
        <v>266</v>
      </c>
      <c r="HGY406" s="105" t="s">
        <v>266</v>
      </c>
      <c r="HGZ406" s="105" t="s">
        <v>266</v>
      </c>
      <c r="HHA406" s="105" t="s">
        <v>266</v>
      </c>
      <c r="HHB406" s="105" t="s">
        <v>266</v>
      </c>
      <c r="HHC406" s="105" t="s">
        <v>266</v>
      </c>
      <c r="HHD406" s="105" t="s">
        <v>266</v>
      </c>
      <c r="HHE406" s="105" t="s">
        <v>266</v>
      </c>
      <c r="HHF406" s="105" t="s">
        <v>266</v>
      </c>
      <c r="HHG406" s="105" t="s">
        <v>266</v>
      </c>
      <c r="HHH406" s="105" t="s">
        <v>266</v>
      </c>
      <c r="HHI406" s="105" t="s">
        <v>266</v>
      </c>
      <c r="HHJ406" s="105" t="s">
        <v>266</v>
      </c>
      <c r="HHK406" s="105" t="s">
        <v>266</v>
      </c>
      <c r="HHL406" s="105" t="s">
        <v>266</v>
      </c>
      <c r="HHM406" s="105" t="s">
        <v>266</v>
      </c>
      <c r="HHN406" s="105" t="s">
        <v>266</v>
      </c>
      <c r="HHO406" s="105" t="s">
        <v>266</v>
      </c>
      <c r="HHP406" s="105" t="s">
        <v>266</v>
      </c>
      <c r="HHQ406" s="105" t="s">
        <v>266</v>
      </c>
      <c r="HHR406" s="105" t="s">
        <v>266</v>
      </c>
      <c r="HHS406" s="105" t="s">
        <v>266</v>
      </c>
      <c r="HHT406" s="105" t="s">
        <v>266</v>
      </c>
      <c r="HHU406" s="105" t="s">
        <v>266</v>
      </c>
      <c r="HHV406" s="105" t="s">
        <v>266</v>
      </c>
      <c r="HHW406" s="105" t="s">
        <v>266</v>
      </c>
      <c r="HHX406" s="105" t="s">
        <v>266</v>
      </c>
      <c r="HHY406" s="105" t="s">
        <v>266</v>
      </c>
      <c r="HHZ406" s="105" t="s">
        <v>266</v>
      </c>
      <c r="HIA406" s="105" t="s">
        <v>266</v>
      </c>
      <c r="HIB406" s="105" t="s">
        <v>266</v>
      </c>
      <c r="HIC406" s="105" t="s">
        <v>266</v>
      </c>
      <c r="HID406" s="105" t="s">
        <v>266</v>
      </c>
      <c r="HIE406" s="105" t="s">
        <v>266</v>
      </c>
      <c r="HIF406" s="105" t="s">
        <v>266</v>
      </c>
      <c r="HIG406" s="105" t="s">
        <v>266</v>
      </c>
      <c r="HIH406" s="105" t="s">
        <v>266</v>
      </c>
      <c r="HII406" s="105" t="s">
        <v>266</v>
      </c>
      <c r="HIJ406" s="105" t="s">
        <v>266</v>
      </c>
      <c r="HIK406" s="105" t="s">
        <v>266</v>
      </c>
      <c r="HIL406" s="105" t="s">
        <v>266</v>
      </c>
      <c r="HIM406" s="105" t="s">
        <v>266</v>
      </c>
      <c r="HIN406" s="105" t="s">
        <v>266</v>
      </c>
      <c r="HIO406" s="105" t="s">
        <v>266</v>
      </c>
      <c r="HIP406" s="105" t="s">
        <v>266</v>
      </c>
      <c r="HIQ406" s="105" t="s">
        <v>266</v>
      </c>
      <c r="HIR406" s="105" t="s">
        <v>266</v>
      </c>
      <c r="HIS406" s="105" t="s">
        <v>266</v>
      </c>
      <c r="HIT406" s="105" t="s">
        <v>266</v>
      </c>
      <c r="HIU406" s="105" t="s">
        <v>266</v>
      </c>
      <c r="HIV406" s="105" t="s">
        <v>266</v>
      </c>
      <c r="HIW406" s="105" t="s">
        <v>266</v>
      </c>
      <c r="HIX406" s="105" t="s">
        <v>266</v>
      </c>
      <c r="HIY406" s="105" t="s">
        <v>266</v>
      </c>
      <c r="HIZ406" s="105" t="s">
        <v>266</v>
      </c>
      <c r="HJA406" s="105" t="s">
        <v>266</v>
      </c>
      <c r="HJB406" s="105" t="s">
        <v>266</v>
      </c>
      <c r="HJC406" s="105" t="s">
        <v>266</v>
      </c>
      <c r="HJD406" s="105" t="s">
        <v>266</v>
      </c>
      <c r="HJE406" s="105" t="s">
        <v>266</v>
      </c>
      <c r="HJF406" s="105" t="s">
        <v>266</v>
      </c>
      <c r="HJG406" s="105" t="s">
        <v>266</v>
      </c>
      <c r="HJH406" s="105" t="s">
        <v>266</v>
      </c>
      <c r="HJI406" s="105" t="s">
        <v>266</v>
      </c>
      <c r="HJJ406" s="105" t="s">
        <v>266</v>
      </c>
      <c r="HJK406" s="105" t="s">
        <v>266</v>
      </c>
      <c r="HJL406" s="105" t="s">
        <v>266</v>
      </c>
      <c r="HJM406" s="105" t="s">
        <v>266</v>
      </c>
      <c r="HJN406" s="105" t="s">
        <v>266</v>
      </c>
      <c r="HJO406" s="105" t="s">
        <v>266</v>
      </c>
      <c r="HJP406" s="105" t="s">
        <v>266</v>
      </c>
      <c r="HJQ406" s="105" t="s">
        <v>266</v>
      </c>
      <c r="HJR406" s="105" t="s">
        <v>266</v>
      </c>
      <c r="HJS406" s="105" t="s">
        <v>266</v>
      </c>
      <c r="HJT406" s="105" t="s">
        <v>266</v>
      </c>
      <c r="HJU406" s="105" t="s">
        <v>266</v>
      </c>
      <c r="HJV406" s="105" t="s">
        <v>266</v>
      </c>
      <c r="HJW406" s="105" t="s">
        <v>266</v>
      </c>
      <c r="HJX406" s="105" t="s">
        <v>266</v>
      </c>
      <c r="HJY406" s="105" t="s">
        <v>266</v>
      </c>
      <c r="HJZ406" s="105" t="s">
        <v>266</v>
      </c>
      <c r="HKA406" s="105" t="s">
        <v>266</v>
      </c>
      <c r="HKB406" s="105" t="s">
        <v>266</v>
      </c>
      <c r="HKC406" s="105" t="s">
        <v>266</v>
      </c>
      <c r="HKD406" s="105" t="s">
        <v>266</v>
      </c>
      <c r="HKE406" s="105" t="s">
        <v>266</v>
      </c>
      <c r="HKF406" s="105" t="s">
        <v>266</v>
      </c>
      <c r="HKG406" s="105" t="s">
        <v>266</v>
      </c>
      <c r="HKH406" s="105" t="s">
        <v>266</v>
      </c>
      <c r="HKI406" s="105" t="s">
        <v>266</v>
      </c>
      <c r="HKJ406" s="105" t="s">
        <v>266</v>
      </c>
      <c r="HKK406" s="105" t="s">
        <v>266</v>
      </c>
      <c r="HKL406" s="105" t="s">
        <v>266</v>
      </c>
      <c r="HKM406" s="105" t="s">
        <v>266</v>
      </c>
      <c r="HKN406" s="105" t="s">
        <v>266</v>
      </c>
      <c r="HKO406" s="105" t="s">
        <v>266</v>
      </c>
      <c r="HKP406" s="105" t="s">
        <v>266</v>
      </c>
      <c r="HKQ406" s="105" t="s">
        <v>266</v>
      </c>
      <c r="HKR406" s="105" t="s">
        <v>266</v>
      </c>
      <c r="HKS406" s="105" t="s">
        <v>266</v>
      </c>
      <c r="HKT406" s="105" t="s">
        <v>266</v>
      </c>
      <c r="HKU406" s="105" t="s">
        <v>266</v>
      </c>
      <c r="HKV406" s="105" t="s">
        <v>266</v>
      </c>
      <c r="HKW406" s="105" t="s">
        <v>266</v>
      </c>
      <c r="HKX406" s="105" t="s">
        <v>266</v>
      </c>
      <c r="HKY406" s="105" t="s">
        <v>266</v>
      </c>
      <c r="HKZ406" s="105" t="s">
        <v>266</v>
      </c>
      <c r="HLA406" s="105" t="s">
        <v>266</v>
      </c>
      <c r="HLB406" s="105" t="s">
        <v>266</v>
      </c>
      <c r="HLC406" s="105" t="s">
        <v>266</v>
      </c>
      <c r="HLD406" s="105" t="s">
        <v>266</v>
      </c>
      <c r="HLE406" s="105" t="s">
        <v>266</v>
      </c>
      <c r="HLF406" s="105" t="s">
        <v>266</v>
      </c>
      <c r="HLG406" s="105" t="s">
        <v>266</v>
      </c>
      <c r="HLH406" s="105" t="s">
        <v>266</v>
      </c>
      <c r="HLI406" s="105" t="s">
        <v>266</v>
      </c>
      <c r="HLJ406" s="105" t="s">
        <v>266</v>
      </c>
      <c r="HLK406" s="105" t="s">
        <v>266</v>
      </c>
      <c r="HLL406" s="105" t="s">
        <v>266</v>
      </c>
      <c r="HLM406" s="105" t="s">
        <v>266</v>
      </c>
      <c r="HLN406" s="105" t="s">
        <v>266</v>
      </c>
      <c r="HLO406" s="105" t="s">
        <v>266</v>
      </c>
      <c r="HLP406" s="105" t="s">
        <v>266</v>
      </c>
      <c r="HLQ406" s="105" t="s">
        <v>266</v>
      </c>
      <c r="HLR406" s="105" t="s">
        <v>266</v>
      </c>
      <c r="HLS406" s="105" t="s">
        <v>266</v>
      </c>
      <c r="HLT406" s="105" t="s">
        <v>266</v>
      </c>
      <c r="HLU406" s="105" t="s">
        <v>266</v>
      </c>
      <c r="HLV406" s="105" t="s">
        <v>266</v>
      </c>
      <c r="HLW406" s="105" t="s">
        <v>266</v>
      </c>
      <c r="HLX406" s="105" t="s">
        <v>266</v>
      </c>
      <c r="HLY406" s="105" t="s">
        <v>266</v>
      </c>
      <c r="HLZ406" s="105" t="s">
        <v>266</v>
      </c>
      <c r="HMA406" s="105" t="s">
        <v>266</v>
      </c>
      <c r="HMB406" s="105" t="s">
        <v>266</v>
      </c>
      <c r="HMC406" s="105" t="s">
        <v>266</v>
      </c>
      <c r="HMD406" s="105" t="s">
        <v>266</v>
      </c>
      <c r="HME406" s="105" t="s">
        <v>266</v>
      </c>
      <c r="HMF406" s="105" t="s">
        <v>266</v>
      </c>
      <c r="HMG406" s="105" t="s">
        <v>266</v>
      </c>
      <c r="HMH406" s="105" t="s">
        <v>266</v>
      </c>
      <c r="HMI406" s="105" t="s">
        <v>266</v>
      </c>
      <c r="HMJ406" s="105" t="s">
        <v>266</v>
      </c>
      <c r="HMK406" s="105" t="s">
        <v>266</v>
      </c>
      <c r="HML406" s="105" t="s">
        <v>266</v>
      </c>
      <c r="HMM406" s="105" t="s">
        <v>266</v>
      </c>
      <c r="HMN406" s="105" t="s">
        <v>266</v>
      </c>
      <c r="HMO406" s="105" t="s">
        <v>266</v>
      </c>
      <c r="HMP406" s="105" t="s">
        <v>266</v>
      </c>
      <c r="HMQ406" s="105" t="s">
        <v>266</v>
      </c>
      <c r="HMR406" s="105" t="s">
        <v>266</v>
      </c>
      <c r="HMS406" s="105" t="s">
        <v>266</v>
      </c>
      <c r="HMT406" s="105" t="s">
        <v>266</v>
      </c>
      <c r="HMU406" s="105" t="s">
        <v>266</v>
      </c>
      <c r="HMV406" s="105" t="s">
        <v>266</v>
      </c>
      <c r="HMW406" s="105" t="s">
        <v>266</v>
      </c>
      <c r="HMX406" s="105" t="s">
        <v>266</v>
      </c>
      <c r="HMY406" s="105" t="s">
        <v>266</v>
      </c>
      <c r="HMZ406" s="105" t="s">
        <v>266</v>
      </c>
      <c r="HNA406" s="105" t="s">
        <v>266</v>
      </c>
      <c r="HNB406" s="105" t="s">
        <v>266</v>
      </c>
      <c r="HNC406" s="105" t="s">
        <v>266</v>
      </c>
      <c r="HND406" s="105" t="s">
        <v>266</v>
      </c>
      <c r="HNE406" s="105" t="s">
        <v>266</v>
      </c>
      <c r="HNF406" s="105" t="s">
        <v>266</v>
      </c>
      <c r="HNG406" s="105" t="s">
        <v>266</v>
      </c>
      <c r="HNH406" s="105" t="s">
        <v>266</v>
      </c>
      <c r="HNI406" s="105" t="s">
        <v>266</v>
      </c>
      <c r="HNJ406" s="105" t="s">
        <v>266</v>
      </c>
      <c r="HNK406" s="105" t="s">
        <v>266</v>
      </c>
      <c r="HNL406" s="105" t="s">
        <v>266</v>
      </c>
      <c r="HNM406" s="105" t="s">
        <v>266</v>
      </c>
      <c r="HNN406" s="105" t="s">
        <v>266</v>
      </c>
      <c r="HNO406" s="105" t="s">
        <v>266</v>
      </c>
      <c r="HNP406" s="105" t="s">
        <v>266</v>
      </c>
      <c r="HNQ406" s="105" t="s">
        <v>266</v>
      </c>
      <c r="HNR406" s="105" t="s">
        <v>266</v>
      </c>
      <c r="HNS406" s="105" t="s">
        <v>266</v>
      </c>
      <c r="HNT406" s="105" t="s">
        <v>266</v>
      </c>
      <c r="HNU406" s="105" t="s">
        <v>266</v>
      </c>
      <c r="HNV406" s="105" t="s">
        <v>266</v>
      </c>
      <c r="HNW406" s="105" t="s">
        <v>266</v>
      </c>
      <c r="HNX406" s="105" t="s">
        <v>266</v>
      </c>
      <c r="HNY406" s="105" t="s">
        <v>266</v>
      </c>
      <c r="HNZ406" s="105" t="s">
        <v>266</v>
      </c>
      <c r="HOA406" s="105" t="s">
        <v>266</v>
      </c>
      <c r="HOB406" s="105" t="s">
        <v>266</v>
      </c>
      <c r="HOC406" s="105" t="s">
        <v>266</v>
      </c>
      <c r="HOD406" s="105" t="s">
        <v>266</v>
      </c>
      <c r="HOE406" s="105" t="s">
        <v>266</v>
      </c>
      <c r="HOF406" s="105" t="s">
        <v>266</v>
      </c>
      <c r="HOG406" s="105" t="s">
        <v>266</v>
      </c>
      <c r="HOH406" s="105" t="s">
        <v>266</v>
      </c>
      <c r="HOI406" s="105" t="s">
        <v>266</v>
      </c>
      <c r="HOJ406" s="105" t="s">
        <v>266</v>
      </c>
      <c r="HOK406" s="105" t="s">
        <v>266</v>
      </c>
      <c r="HOL406" s="105" t="s">
        <v>266</v>
      </c>
      <c r="HOM406" s="105" t="s">
        <v>266</v>
      </c>
      <c r="HON406" s="105" t="s">
        <v>266</v>
      </c>
      <c r="HOO406" s="105" t="s">
        <v>266</v>
      </c>
      <c r="HOP406" s="105" t="s">
        <v>266</v>
      </c>
      <c r="HOQ406" s="105" t="s">
        <v>266</v>
      </c>
      <c r="HOR406" s="105" t="s">
        <v>266</v>
      </c>
      <c r="HOS406" s="105" t="s">
        <v>266</v>
      </c>
      <c r="HOT406" s="105" t="s">
        <v>266</v>
      </c>
      <c r="HOU406" s="105" t="s">
        <v>266</v>
      </c>
      <c r="HOV406" s="105" t="s">
        <v>266</v>
      </c>
      <c r="HOW406" s="105" t="s">
        <v>266</v>
      </c>
      <c r="HOX406" s="105" t="s">
        <v>266</v>
      </c>
      <c r="HOY406" s="105" t="s">
        <v>266</v>
      </c>
      <c r="HOZ406" s="105" t="s">
        <v>266</v>
      </c>
      <c r="HPA406" s="105" t="s">
        <v>266</v>
      </c>
      <c r="HPB406" s="105" t="s">
        <v>266</v>
      </c>
      <c r="HPC406" s="105" t="s">
        <v>266</v>
      </c>
      <c r="HPD406" s="105" t="s">
        <v>266</v>
      </c>
      <c r="HPE406" s="105" t="s">
        <v>266</v>
      </c>
      <c r="HPF406" s="105" t="s">
        <v>266</v>
      </c>
      <c r="HPG406" s="105" t="s">
        <v>266</v>
      </c>
      <c r="HPH406" s="105" t="s">
        <v>266</v>
      </c>
      <c r="HPI406" s="105" t="s">
        <v>266</v>
      </c>
      <c r="HPJ406" s="105" t="s">
        <v>266</v>
      </c>
      <c r="HPK406" s="105" t="s">
        <v>266</v>
      </c>
      <c r="HPL406" s="105" t="s">
        <v>266</v>
      </c>
      <c r="HPM406" s="105" t="s">
        <v>266</v>
      </c>
      <c r="HPN406" s="105" t="s">
        <v>266</v>
      </c>
      <c r="HPO406" s="105" t="s">
        <v>266</v>
      </c>
      <c r="HPP406" s="105" t="s">
        <v>266</v>
      </c>
      <c r="HPQ406" s="105" t="s">
        <v>266</v>
      </c>
      <c r="HPR406" s="105" t="s">
        <v>266</v>
      </c>
      <c r="HPS406" s="105" t="s">
        <v>266</v>
      </c>
      <c r="HPT406" s="105" t="s">
        <v>266</v>
      </c>
      <c r="HPU406" s="105" t="s">
        <v>266</v>
      </c>
      <c r="HPV406" s="105" t="s">
        <v>266</v>
      </c>
      <c r="HPW406" s="105" t="s">
        <v>266</v>
      </c>
      <c r="HPX406" s="105" t="s">
        <v>266</v>
      </c>
      <c r="HPY406" s="105" t="s">
        <v>266</v>
      </c>
      <c r="HPZ406" s="105" t="s">
        <v>266</v>
      </c>
      <c r="HQA406" s="105" t="s">
        <v>266</v>
      </c>
      <c r="HQB406" s="105" t="s">
        <v>266</v>
      </c>
      <c r="HQC406" s="105" t="s">
        <v>266</v>
      </c>
      <c r="HQD406" s="105" t="s">
        <v>266</v>
      </c>
      <c r="HQE406" s="105" t="s">
        <v>266</v>
      </c>
      <c r="HQF406" s="105" t="s">
        <v>266</v>
      </c>
      <c r="HQG406" s="105" t="s">
        <v>266</v>
      </c>
      <c r="HQH406" s="105" t="s">
        <v>266</v>
      </c>
      <c r="HQI406" s="105" t="s">
        <v>266</v>
      </c>
      <c r="HQJ406" s="105" t="s">
        <v>266</v>
      </c>
      <c r="HQK406" s="105" t="s">
        <v>266</v>
      </c>
      <c r="HQL406" s="105" t="s">
        <v>266</v>
      </c>
      <c r="HQM406" s="105" t="s">
        <v>266</v>
      </c>
      <c r="HQN406" s="105" t="s">
        <v>266</v>
      </c>
      <c r="HQO406" s="105" t="s">
        <v>266</v>
      </c>
      <c r="HQP406" s="105" t="s">
        <v>266</v>
      </c>
      <c r="HQQ406" s="105" t="s">
        <v>266</v>
      </c>
      <c r="HQR406" s="105" t="s">
        <v>266</v>
      </c>
      <c r="HQS406" s="105" t="s">
        <v>266</v>
      </c>
      <c r="HQT406" s="105" t="s">
        <v>266</v>
      </c>
      <c r="HQU406" s="105" t="s">
        <v>266</v>
      </c>
      <c r="HQV406" s="105" t="s">
        <v>266</v>
      </c>
      <c r="HQW406" s="105" t="s">
        <v>266</v>
      </c>
      <c r="HQX406" s="105" t="s">
        <v>266</v>
      </c>
      <c r="HQY406" s="105" t="s">
        <v>266</v>
      </c>
      <c r="HQZ406" s="105" t="s">
        <v>266</v>
      </c>
      <c r="HRA406" s="105" t="s">
        <v>266</v>
      </c>
      <c r="HRB406" s="105" t="s">
        <v>266</v>
      </c>
      <c r="HRC406" s="105" t="s">
        <v>266</v>
      </c>
      <c r="HRD406" s="105" t="s">
        <v>266</v>
      </c>
      <c r="HRE406" s="105" t="s">
        <v>266</v>
      </c>
      <c r="HRF406" s="105" t="s">
        <v>266</v>
      </c>
      <c r="HRG406" s="105" t="s">
        <v>266</v>
      </c>
      <c r="HRH406" s="105" t="s">
        <v>266</v>
      </c>
      <c r="HRI406" s="105" t="s">
        <v>266</v>
      </c>
      <c r="HRJ406" s="105" t="s">
        <v>266</v>
      </c>
      <c r="HRK406" s="105" t="s">
        <v>266</v>
      </c>
      <c r="HRL406" s="105" t="s">
        <v>266</v>
      </c>
      <c r="HRM406" s="105" t="s">
        <v>266</v>
      </c>
      <c r="HRN406" s="105" t="s">
        <v>266</v>
      </c>
      <c r="HRO406" s="105" t="s">
        <v>266</v>
      </c>
      <c r="HRP406" s="105" t="s">
        <v>266</v>
      </c>
      <c r="HRQ406" s="105" t="s">
        <v>266</v>
      </c>
      <c r="HRR406" s="105" t="s">
        <v>266</v>
      </c>
      <c r="HRS406" s="105" t="s">
        <v>266</v>
      </c>
      <c r="HRT406" s="105" t="s">
        <v>266</v>
      </c>
      <c r="HRU406" s="105" t="s">
        <v>266</v>
      </c>
      <c r="HRV406" s="105" t="s">
        <v>266</v>
      </c>
      <c r="HRW406" s="105" t="s">
        <v>266</v>
      </c>
      <c r="HRX406" s="105" t="s">
        <v>266</v>
      </c>
      <c r="HRY406" s="105" t="s">
        <v>266</v>
      </c>
      <c r="HRZ406" s="105" t="s">
        <v>266</v>
      </c>
      <c r="HSA406" s="105" t="s">
        <v>266</v>
      </c>
      <c r="HSB406" s="105" t="s">
        <v>266</v>
      </c>
      <c r="HSC406" s="105" t="s">
        <v>266</v>
      </c>
      <c r="HSD406" s="105" t="s">
        <v>266</v>
      </c>
      <c r="HSE406" s="105" t="s">
        <v>266</v>
      </c>
      <c r="HSF406" s="105" t="s">
        <v>266</v>
      </c>
      <c r="HSG406" s="105" t="s">
        <v>266</v>
      </c>
      <c r="HSH406" s="105" t="s">
        <v>266</v>
      </c>
      <c r="HSI406" s="105" t="s">
        <v>266</v>
      </c>
      <c r="HSJ406" s="105" t="s">
        <v>266</v>
      </c>
      <c r="HSK406" s="105" t="s">
        <v>266</v>
      </c>
      <c r="HSL406" s="105" t="s">
        <v>266</v>
      </c>
      <c r="HSM406" s="105" t="s">
        <v>266</v>
      </c>
      <c r="HSN406" s="105" t="s">
        <v>266</v>
      </c>
      <c r="HSO406" s="105" t="s">
        <v>266</v>
      </c>
      <c r="HSP406" s="105" t="s">
        <v>266</v>
      </c>
      <c r="HSQ406" s="105" t="s">
        <v>266</v>
      </c>
      <c r="HSR406" s="105" t="s">
        <v>266</v>
      </c>
      <c r="HSS406" s="105" t="s">
        <v>266</v>
      </c>
      <c r="HST406" s="105" t="s">
        <v>266</v>
      </c>
      <c r="HSU406" s="105" t="s">
        <v>266</v>
      </c>
      <c r="HSV406" s="105" t="s">
        <v>266</v>
      </c>
      <c r="HSW406" s="105" t="s">
        <v>266</v>
      </c>
      <c r="HSX406" s="105" t="s">
        <v>266</v>
      </c>
      <c r="HSY406" s="105" t="s">
        <v>266</v>
      </c>
      <c r="HSZ406" s="105" t="s">
        <v>266</v>
      </c>
      <c r="HTA406" s="105" t="s">
        <v>266</v>
      </c>
      <c r="HTB406" s="105" t="s">
        <v>266</v>
      </c>
      <c r="HTC406" s="105" t="s">
        <v>266</v>
      </c>
      <c r="HTD406" s="105" t="s">
        <v>266</v>
      </c>
      <c r="HTE406" s="105" t="s">
        <v>266</v>
      </c>
      <c r="HTF406" s="105" t="s">
        <v>266</v>
      </c>
      <c r="HTG406" s="105" t="s">
        <v>266</v>
      </c>
      <c r="HTH406" s="105" t="s">
        <v>266</v>
      </c>
      <c r="HTI406" s="105" t="s">
        <v>266</v>
      </c>
      <c r="HTJ406" s="105" t="s">
        <v>266</v>
      </c>
      <c r="HTK406" s="105" t="s">
        <v>266</v>
      </c>
      <c r="HTL406" s="105" t="s">
        <v>266</v>
      </c>
      <c r="HTM406" s="105" t="s">
        <v>266</v>
      </c>
      <c r="HTN406" s="105" t="s">
        <v>266</v>
      </c>
      <c r="HTO406" s="105" t="s">
        <v>266</v>
      </c>
      <c r="HTP406" s="105" t="s">
        <v>266</v>
      </c>
      <c r="HTQ406" s="105" t="s">
        <v>266</v>
      </c>
      <c r="HTR406" s="105" t="s">
        <v>266</v>
      </c>
      <c r="HTS406" s="105" t="s">
        <v>266</v>
      </c>
      <c r="HTT406" s="105" t="s">
        <v>266</v>
      </c>
      <c r="HTU406" s="105" t="s">
        <v>266</v>
      </c>
      <c r="HTV406" s="105" t="s">
        <v>266</v>
      </c>
      <c r="HTW406" s="105" t="s">
        <v>266</v>
      </c>
      <c r="HTX406" s="105" t="s">
        <v>266</v>
      </c>
      <c r="HTY406" s="105" t="s">
        <v>266</v>
      </c>
      <c r="HTZ406" s="105" t="s">
        <v>266</v>
      </c>
      <c r="HUA406" s="105" t="s">
        <v>266</v>
      </c>
      <c r="HUB406" s="105" t="s">
        <v>266</v>
      </c>
      <c r="HUC406" s="105" t="s">
        <v>266</v>
      </c>
      <c r="HUD406" s="105" t="s">
        <v>266</v>
      </c>
      <c r="HUE406" s="105" t="s">
        <v>266</v>
      </c>
      <c r="HUF406" s="105" t="s">
        <v>266</v>
      </c>
      <c r="HUG406" s="105" t="s">
        <v>266</v>
      </c>
      <c r="HUH406" s="105" t="s">
        <v>266</v>
      </c>
      <c r="HUI406" s="105" t="s">
        <v>266</v>
      </c>
      <c r="HUJ406" s="105" t="s">
        <v>266</v>
      </c>
      <c r="HUK406" s="105" t="s">
        <v>266</v>
      </c>
      <c r="HUL406" s="105" t="s">
        <v>266</v>
      </c>
      <c r="HUM406" s="105" t="s">
        <v>266</v>
      </c>
      <c r="HUN406" s="105" t="s">
        <v>266</v>
      </c>
      <c r="HUO406" s="105" t="s">
        <v>266</v>
      </c>
      <c r="HUP406" s="105" t="s">
        <v>266</v>
      </c>
      <c r="HUQ406" s="105" t="s">
        <v>266</v>
      </c>
      <c r="HUR406" s="105" t="s">
        <v>266</v>
      </c>
      <c r="HUS406" s="105" t="s">
        <v>266</v>
      </c>
      <c r="HUT406" s="105" t="s">
        <v>266</v>
      </c>
      <c r="HUU406" s="105" t="s">
        <v>266</v>
      </c>
      <c r="HUV406" s="105" t="s">
        <v>266</v>
      </c>
      <c r="HUW406" s="105" t="s">
        <v>266</v>
      </c>
      <c r="HUX406" s="105" t="s">
        <v>266</v>
      </c>
      <c r="HUY406" s="105" t="s">
        <v>266</v>
      </c>
      <c r="HUZ406" s="105" t="s">
        <v>266</v>
      </c>
      <c r="HVA406" s="105" t="s">
        <v>266</v>
      </c>
      <c r="HVB406" s="105" t="s">
        <v>266</v>
      </c>
      <c r="HVC406" s="105" t="s">
        <v>266</v>
      </c>
      <c r="HVD406" s="105" t="s">
        <v>266</v>
      </c>
      <c r="HVE406" s="105" t="s">
        <v>266</v>
      </c>
      <c r="HVF406" s="105" t="s">
        <v>266</v>
      </c>
      <c r="HVG406" s="105" t="s">
        <v>266</v>
      </c>
      <c r="HVH406" s="105" t="s">
        <v>266</v>
      </c>
      <c r="HVI406" s="105" t="s">
        <v>266</v>
      </c>
      <c r="HVJ406" s="105" t="s">
        <v>266</v>
      </c>
      <c r="HVK406" s="105" t="s">
        <v>266</v>
      </c>
      <c r="HVL406" s="105" t="s">
        <v>266</v>
      </c>
      <c r="HVM406" s="105" t="s">
        <v>266</v>
      </c>
      <c r="HVN406" s="105" t="s">
        <v>266</v>
      </c>
      <c r="HVO406" s="105" t="s">
        <v>266</v>
      </c>
      <c r="HVP406" s="105" t="s">
        <v>266</v>
      </c>
      <c r="HVQ406" s="105" t="s">
        <v>266</v>
      </c>
      <c r="HVR406" s="105" t="s">
        <v>266</v>
      </c>
      <c r="HVS406" s="105" t="s">
        <v>266</v>
      </c>
      <c r="HVT406" s="105" t="s">
        <v>266</v>
      </c>
      <c r="HVU406" s="105" t="s">
        <v>266</v>
      </c>
      <c r="HVV406" s="105" t="s">
        <v>266</v>
      </c>
      <c r="HVW406" s="105" t="s">
        <v>266</v>
      </c>
      <c r="HVX406" s="105" t="s">
        <v>266</v>
      </c>
      <c r="HVY406" s="105" t="s">
        <v>266</v>
      </c>
      <c r="HVZ406" s="105" t="s">
        <v>266</v>
      </c>
      <c r="HWA406" s="105" t="s">
        <v>266</v>
      </c>
      <c r="HWB406" s="105" t="s">
        <v>266</v>
      </c>
      <c r="HWC406" s="105" t="s">
        <v>266</v>
      </c>
      <c r="HWD406" s="105" t="s">
        <v>266</v>
      </c>
      <c r="HWE406" s="105" t="s">
        <v>266</v>
      </c>
      <c r="HWF406" s="105" t="s">
        <v>266</v>
      </c>
      <c r="HWG406" s="105" t="s">
        <v>266</v>
      </c>
      <c r="HWH406" s="105" t="s">
        <v>266</v>
      </c>
      <c r="HWI406" s="105" t="s">
        <v>266</v>
      </c>
      <c r="HWJ406" s="105" t="s">
        <v>266</v>
      </c>
      <c r="HWK406" s="105" t="s">
        <v>266</v>
      </c>
      <c r="HWL406" s="105" t="s">
        <v>266</v>
      </c>
      <c r="HWM406" s="105" t="s">
        <v>266</v>
      </c>
      <c r="HWN406" s="105" t="s">
        <v>266</v>
      </c>
      <c r="HWO406" s="105" t="s">
        <v>266</v>
      </c>
      <c r="HWP406" s="105" t="s">
        <v>266</v>
      </c>
      <c r="HWQ406" s="105" t="s">
        <v>266</v>
      </c>
      <c r="HWR406" s="105" t="s">
        <v>266</v>
      </c>
      <c r="HWS406" s="105" t="s">
        <v>266</v>
      </c>
      <c r="HWT406" s="105" t="s">
        <v>266</v>
      </c>
      <c r="HWU406" s="105" t="s">
        <v>266</v>
      </c>
      <c r="HWV406" s="105" t="s">
        <v>266</v>
      </c>
      <c r="HWW406" s="105" t="s">
        <v>266</v>
      </c>
      <c r="HWX406" s="105" t="s">
        <v>266</v>
      </c>
      <c r="HWY406" s="105" t="s">
        <v>266</v>
      </c>
      <c r="HWZ406" s="105" t="s">
        <v>266</v>
      </c>
      <c r="HXA406" s="105" t="s">
        <v>266</v>
      </c>
      <c r="HXB406" s="105" t="s">
        <v>266</v>
      </c>
      <c r="HXC406" s="105" t="s">
        <v>266</v>
      </c>
      <c r="HXD406" s="105" t="s">
        <v>266</v>
      </c>
      <c r="HXE406" s="105" t="s">
        <v>266</v>
      </c>
      <c r="HXF406" s="105" t="s">
        <v>266</v>
      </c>
      <c r="HXG406" s="105" t="s">
        <v>266</v>
      </c>
      <c r="HXH406" s="105" t="s">
        <v>266</v>
      </c>
      <c r="HXI406" s="105" t="s">
        <v>266</v>
      </c>
      <c r="HXJ406" s="105" t="s">
        <v>266</v>
      </c>
      <c r="HXK406" s="105" t="s">
        <v>266</v>
      </c>
      <c r="HXL406" s="105" t="s">
        <v>266</v>
      </c>
      <c r="HXM406" s="105" t="s">
        <v>266</v>
      </c>
      <c r="HXN406" s="105" t="s">
        <v>266</v>
      </c>
      <c r="HXO406" s="105" t="s">
        <v>266</v>
      </c>
      <c r="HXP406" s="105" t="s">
        <v>266</v>
      </c>
      <c r="HXQ406" s="105" t="s">
        <v>266</v>
      </c>
      <c r="HXR406" s="105" t="s">
        <v>266</v>
      </c>
      <c r="HXS406" s="105" t="s">
        <v>266</v>
      </c>
      <c r="HXT406" s="105" t="s">
        <v>266</v>
      </c>
      <c r="HXU406" s="105" t="s">
        <v>266</v>
      </c>
      <c r="HXV406" s="105" t="s">
        <v>266</v>
      </c>
      <c r="HXW406" s="105" t="s">
        <v>266</v>
      </c>
      <c r="HXX406" s="105" t="s">
        <v>266</v>
      </c>
      <c r="HXY406" s="105" t="s">
        <v>266</v>
      </c>
      <c r="HXZ406" s="105" t="s">
        <v>266</v>
      </c>
      <c r="HYA406" s="105" t="s">
        <v>266</v>
      </c>
      <c r="HYB406" s="105" t="s">
        <v>266</v>
      </c>
      <c r="HYC406" s="105" t="s">
        <v>266</v>
      </c>
      <c r="HYD406" s="105" t="s">
        <v>266</v>
      </c>
      <c r="HYE406" s="105" t="s">
        <v>266</v>
      </c>
      <c r="HYF406" s="105" t="s">
        <v>266</v>
      </c>
      <c r="HYG406" s="105" t="s">
        <v>266</v>
      </c>
      <c r="HYH406" s="105" t="s">
        <v>266</v>
      </c>
      <c r="HYI406" s="105" t="s">
        <v>266</v>
      </c>
      <c r="HYJ406" s="105" t="s">
        <v>266</v>
      </c>
      <c r="HYK406" s="105" t="s">
        <v>266</v>
      </c>
      <c r="HYL406" s="105" t="s">
        <v>266</v>
      </c>
      <c r="HYM406" s="105" t="s">
        <v>266</v>
      </c>
      <c r="HYN406" s="105" t="s">
        <v>266</v>
      </c>
      <c r="HYO406" s="105" t="s">
        <v>266</v>
      </c>
      <c r="HYP406" s="105" t="s">
        <v>266</v>
      </c>
      <c r="HYQ406" s="105" t="s">
        <v>266</v>
      </c>
      <c r="HYR406" s="105" t="s">
        <v>266</v>
      </c>
      <c r="HYS406" s="105" t="s">
        <v>266</v>
      </c>
      <c r="HYT406" s="105" t="s">
        <v>266</v>
      </c>
      <c r="HYU406" s="105" t="s">
        <v>266</v>
      </c>
      <c r="HYV406" s="105" t="s">
        <v>266</v>
      </c>
      <c r="HYW406" s="105" t="s">
        <v>266</v>
      </c>
      <c r="HYX406" s="105" t="s">
        <v>266</v>
      </c>
      <c r="HYY406" s="105" t="s">
        <v>266</v>
      </c>
      <c r="HYZ406" s="105" t="s">
        <v>266</v>
      </c>
      <c r="HZA406" s="105" t="s">
        <v>266</v>
      </c>
      <c r="HZB406" s="105" t="s">
        <v>266</v>
      </c>
      <c r="HZC406" s="105" t="s">
        <v>266</v>
      </c>
      <c r="HZD406" s="105" t="s">
        <v>266</v>
      </c>
      <c r="HZE406" s="105" t="s">
        <v>266</v>
      </c>
      <c r="HZF406" s="105" t="s">
        <v>266</v>
      </c>
      <c r="HZG406" s="105" t="s">
        <v>266</v>
      </c>
      <c r="HZH406" s="105" t="s">
        <v>266</v>
      </c>
      <c r="HZI406" s="105" t="s">
        <v>266</v>
      </c>
      <c r="HZJ406" s="105" t="s">
        <v>266</v>
      </c>
      <c r="HZK406" s="105" t="s">
        <v>266</v>
      </c>
      <c r="HZL406" s="105" t="s">
        <v>266</v>
      </c>
      <c r="HZM406" s="105" t="s">
        <v>266</v>
      </c>
      <c r="HZN406" s="105" t="s">
        <v>266</v>
      </c>
      <c r="HZO406" s="105" t="s">
        <v>266</v>
      </c>
      <c r="HZP406" s="105" t="s">
        <v>266</v>
      </c>
      <c r="HZQ406" s="105" t="s">
        <v>266</v>
      </c>
      <c r="HZR406" s="105" t="s">
        <v>266</v>
      </c>
      <c r="HZS406" s="105" t="s">
        <v>266</v>
      </c>
      <c r="HZT406" s="105" t="s">
        <v>266</v>
      </c>
      <c r="HZU406" s="105" t="s">
        <v>266</v>
      </c>
      <c r="HZV406" s="105" t="s">
        <v>266</v>
      </c>
      <c r="HZW406" s="105" t="s">
        <v>266</v>
      </c>
      <c r="HZX406" s="105" t="s">
        <v>266</v>
      </c>
      <c r="HZY406" s="105" t="s">
        <v>266</v>
      </c>
      <c r="HZZ406" s="105" t="s">
        <v>266</v>
      </c>
      <c r="IAA406" s="105" t="s">
        <v>266</v>
      </c>
      <c r="IAB406" s="105" t="s">
        <v>266</v>
      </c>
      <c r="IAC406" s="105" t="s">
        <v>266</v>
      </c>
      <c r="IAD406" s="105" t="s">
        <v>266</v>
      </c>
      <c r="IAE406" s="105" t="s">
        <v>266</v>
      </c>
      <c r="IAF406" s="105" t="s">
        <v>266</v>
      </c>
      <c r="IAG406" s="105" t="s">
        <v>266</v>
      </c>
      <c r="IAH406" s="105" t="s">
        <v>266</v>
      </c>
      <c r="IAI406" s="105" t="s">
        <v>266</v>
      </c>
      <c r="IAJ406" s="105" t="s">
        <v>266</v>
      </c>
      <c r="IAK406" s="105" t="s">
        <v>266</v>
      </c>
      <c r="IAL406" s="105" t="s">
        <v>266</v>
      </c>
      <c r="IAM406" s="105" t="s">
        <v>266</v>
      </c>
      <c r="IAN406" s="105" t="s">
        <v>266</v>
      </c>
      <c r="IAO406" s="105" t="s">
        <v>266</v>
      </c>
      <c r="IAP406" s="105" t="s">
        <v>266</v>
      </c>
      <c r="IAQ406" s="105" t="s">
        <v>266</v>
      </c>
      <c r="IAR406" s="105" t="s">
        <v>266</v>
      </c>
      <c r="IAS406" s="105" t="s">
        <v>266</v>
      </c>
      <c r="IAT406" s="105" t="s">
        <v>266</v>
      </c>
      <c r="IAU406" s="105" t="s">
        <v>266</v>
      </c>
      <c r="IAV406" s="105" t="s">
        <v>266</v>
      </c>
      <c r="IAW406" s="105" t="s">
        <v>266</v>
      </c>
      <c r="IAX406" s="105" t="s">
        <v>266</v>
      </c>
      <c r="IAY406" s="105" t="s">
        <v>266</v>
      </c>
      <c r="IAZ406" s="105" t="s">
        <v>266</v>
      </c>
      <c r="IBA406" s="105" t="s">
        <v>266</v>
      </c>
      <c r="IBB406" s="105" t="s">
        <v>266</v>
      </c>
      <c r="IBC406" s="105" t="s">
        <v>266</v>
      </c>
      <c r="IBD406" s="105" t="s">
        <v>266</v>
      </c>
      <c r="IBE406" s="105" t="s">
        <v>266</v>
      </c>
      <c r="IBF406" s="105" t="s">
        <v>266</v>
      </c>
      <c r="IBG406" s="105" t="s">
        <v>266</v>
      </c>
      <c r="IBH406" s="105" t="s">
        <v>266</v>
      </c>
      <c r="IBI406" s="105" t="s">
        <v>266</v>
      </c>
      <c r="IBJ406" s="105" t="s">
        <v>266</v>
      </c>
      <c r="IBK406" s="105" t="s">
        <v>266</v>
      </c>
      <c r="IBL406" s="105" t="s">
        <v>266</v>
      </c>
      <c r="IBM406" s="105" t="s">
        <v>266</v>
      </c>
      <c r="IBN406" s="105" t="s">
        <v>266</v>
      </c>
      <c r="IBO406" s="105" t="s">
        <v>266</v>
      </c>
      <c r="IBP406" s="105" t="s">
        <v>266</v>
      </c>
      <c r="IBQ406" s="105" t="s">
        <v>266</v>
      </c>
      <c r="IBR406" s="105" t="s">
        <v>266</v>
      </c>
      <c r="IBS406" s="105" t="s">
        <v>266</v>
      </c>
      <c r="IBT406" s="105" t="s">
        <v>266</v>
      </c>
      <c r="IBU406" s="105" t="s">
        <v>266</v>
      </c>
      <c r="IBV406" s="105" t="s">
        <v>266</v>
      </c>
      <c r="IBW406" s="105" t="s">
        <v>266</v>
      </c>
      <c r="IBX406" s="105" t="s">
        <v>266</v>
      </c>
      <c r="IBY406" s="105" t="s">
        <v>266</v>
      </c>
      <c r="IBZ406" s="105" t="s">
        <v>266</v>
      </c>
      <c r="ICA406" s="105" t="s">
        <v>266</v>
      </c>
      <c r="ICB406" s="105" t="s">
        <v>266</v>
      </c>
      <c r="ICC406" s="105" t="s">
        <v>266</v>
      </c>
      <c r="ICD406" s="105" t="s">
        <v>266</v>
      </c>
      <c r="ICE406" s="105" t="s">
        <v>266</v>
      </c>
      <c r="ICF406" s="105" t="s">
        <v>266</v>
      </c>
      <c r="ICG406" s="105" t="s">
        <v>266</v>
      </c>
      <c r="ICH406" s="105" t="s">
        <v>266</v>
      </c>
      <c r="ICI406" s="105" t="s">
        <v>266</v>
      </c>
      <c r="ICJ406" s="105" t="s">
        <v>266</v>
      </c>
      <c r="ICK406" s="105" t="s">
        <v>266</v>
      </c>
      <c r="ICL406" s="105" t="s">
        <v>266</v>
      </c>
      <c r="ICM406" s="105" t="s">
        <v>266</v>
      </c>
      <c r="ICN406" s="105" t="s">
        <v>266</v>
      </c>
      <c r="ICO406" s="105" t="s">
        <v>266</v>
      </c>
      <c r="ICP406" s="105" t="s">
        <v>266</v>
      </c>
      <c r="ICQ406" s="105" t="s">
        <v>266</v>
      </c>
      <c r="ICR406" s="105" t="s">
        <v>266</v>
      </c>
      <c r="ICS406" s="105" t="s">
        <v>266</v>
      </c>
      <c r="ICT406" s="105" t="s">
        <v>266</v>
      </c>
      <c r="ICU406" s="105" t="s">
        <v>266</v>
      </c>
      <c r="ICV406" s="105" t="s">
        <v>266</v>
      </c>
      <c r="ICW406" s="105" t="s">
        <v>266</v>
      </c>
      <c r="ICX406" s="105" t="s">
        <v>266</v>
      </c>
      <c r="ICY406" s="105" t="s">
        <v>266</v>
      </c>
      <c r="ICZ406" s="105" t="s">
        <v>266</v>
      </c>
      <c r="IDA406" s="105" t="s">
        <v>266</v>
      </c>
      <c r="IDB406" s="105" t="s">
        <v>266</v>
      </c>
      <c r="IDC406" s="105" t="s">
        <v>266</v>
      </c>
      <c r="IDD406" s="105" t="s">
        <v>266</v>
      </c>
      <c r="IDE406" s="105" t="s">
        <v>266</v>
      </c>
      <c r="IDF406" s="105" t="s">
        <v>266</v>
      </c>
      <c r="IDG406" s="105" t="s">
        <v>266</v>
      </c>
      <c r="IDH406" s="105" t="s">
        <v>266</v>
      </c>
      <c r="IDI406" s="105" t="s">
        <v>266</v>
      </c>
      <c r="IDJ406" s="105" t="s">
        <v>266</v>
      </c>
      <c r="IDK406" s="105" t="s">
        <v>266</v>
      </c>
      <c r="IDL406" s="105" t="s">
        <v>266</v>
      </c>
      <c r="IDM406" s="105" t="s">
        <v>266</v>
      </c>
      <c r="IDN406" s="105" t="s">
        <v>266</v>
      </c>
      <c r="IDO406" s="105" t="s">
        <v>266</v>
      </c>
      <c r="IDP406" s="105" t="s">
        <v>266</v>
      </c>
      <c r="IDQ406" s="105" t="s">
        <v>266</v>
      </c>
      <c r="IDR406" s="105" t="s">
        <v>266</v>
      </c>
      <c r="IDS406" s="105" t="s">
        <v>266</v>
      </c>
      <c r="IDT406" s="105" t="s">
        <v>266</v>
      </c>
      <c r="IDU406" s="105" t="s">
        <v>266</v>
      </c>
      <c r="IDV406" s="105" t="s">
        <v>266</v>
      </c>
      <c r="IDW406" s="105" t="s">
        <v>266</v>
      </c>
      <c r="IDX406" s="105" t="s">
        <v>266</v>
      </c>
      <c r="IDY406" s="105" t="s">
        <v>266</v>
      </c>
      <c r="IDZ406" s="105" t="s">
        <v>266</v>
      </c>
      <c r="IEA406" s="105" t="s">
        <v>266</v>
      </c>
      <c r="IEB406" s="105" t="s">
        <v>266</v>
      </c>
      <c r="IEC406" s="105" t="s">
        <v>266</v>
      </c>
      <c r="IED406" s="105" t="s">
        <v>266</v>
      </c>
      <c r="IEE406" s="105" t="s">
        <v>266</v>
      </c>
      <c r="IEF406" s="105" t="s">
        <v>266</v>
      </c>
      <c r="IEG406" s="105" t="s">
        <v>266</v>
      </c>
      <c r="IEH406" s="105" t="s">
        <v>266</v>
      </c>
      <c r="IEI406" s="105" t="s">
        <v>266</v>
      </c>
      <c r="IEJ406" s="105" t="s">
        <v>266</v>
      </c>
      <c r="IEK406" s="105" t="s">
        <v>266</v>
      </c>
      <c r="IEL406" s="105" t="s">
        <v>266</v>
      </c>
      <c r="IEM406" s="105" t="s">
        <v>266</v>
      </c>
      <c r="IEN406" s="105" t="s">
        <v>266</v>
      </c>
      <c r="IEO406" s="105" t="s">
        <v>266</v>
      </c>
      <c r="IEP406" s="105" t="s">
        <v>266</v>
      </c>
      <c r="IEQ406" s="105" t="s">
        <v>266</v>
      </c>
      <c r="IER406" s="105" t="s">
        <v>266</v>
      </c>
      <c r="IES406" s="105" t="s">
        <v>266</v>
      </c>
      <c r="IET406" s="105" t="s">
        <v>266</v>
      </c>
      <c r="IEU406" s="105" t="s">
        <v>266</v>
      </c>
      <c r="IEV406" s="105" t="s">
        <v>266</v>
      </c>
      <c r="IEW406" s="105" t="s">
        <v>266</v>
      </c>
      <c r="IEX406" s="105" t="s">
        <v>266</v>
      </c>
      <c r="IEY406" s="105" t="s">
        <v>266</v>
      </c>
      <c r="IEZ406" s="105" t="s">
        <v>266</v>
      </c>
      <c r="IFA406" s="105" t="s">
        <v>266</v>
      </c>
      <c r="IFB406" s="105" t="s">
        <v>266</v>
      </c>
      <c r="IFC406" s="105" t="s">
        <v>266</v>
      </c>
      <c r="IFD406" s="105" t="s">
        <v>266</v>
      </c>
      <c r="IFE406" s="105" t="s">
        <v>266</v>
      </c>
      <c r="IFF406" s="105" t="s">
        <v>266</v>
      </c>
      <c r="IFG406" s="105" t="s">
        <v>266</v>
      </c>
      <c r="IFH406" s="105" t="s">
        <v>266</v>
      </c>
      <c r="IFI406" s="105" t="s">
        <v>266</v>
      </c>
      <c r="IFJ406" s="105" t="s">
        <v>266</v>
      </c>
      <c r="IFK406" s="105" t="s">
        <v>266</v>
      </c>
      <c r="IFL406" s="105" t="s">
        <v>266</v>
      </c>
      <c r="IFM406" s="105" t="s">
        <v>266</v>
      </c>
      <c r="IFN406" s="105" t="s">
        <v>266</v>
      </c>
      <c r="IFO406" s="105" t="s">
        <v>266</v>
      </c>
      <c r="IFP406" s="105" t="s">
        <v>266</v>
      </c>
      <c r="IFQ406" s="105" t="s">
        <v>266</v>
      </c>
      <c r="IFR406" s="105" t="s">
        <v>266</v>
      </c>
      <c r="IFS406" s="105" t="s">
        <v>266</v>
      </c>
      <c r="IFT406" s="105" t="s">
        <v>266</v>
      </c>
      <c r="IFU406" s="105" t="s">
        <v>266</v>
      </c>
      <c r="IFV406" s="105" t="s">
        <v>266</v>
      </c>
      <c r="IFW406" s="105" t="s">
        <v>266</v>
      </c>
      <c r="IFX406" s="105" t="s">
        <v>266</v>
      </c>
      <c r="IFY406" s="105" t="s">
        <v>266</v>
      </c>
      <c r="IFZ406" s="105" t="s">
        <v>266</v>
      </c>
      <c r="IGA406" s="105" t="s">
        <v>266</v>
      </c>
      <c r="IGB406" s="105" t="s">
        <v>266</v>
      </c>
      <c r="IGC406" s="105" t="s">
        <v>266</v>
      </c>
      <c r="IGD406" s="105" t="s">
        <v>266</v>
      </c>
      <c r="IGE406" s="105" t="s">
        <v>266</v>
      </c>
      <c r="IGF406" s="105" t="s">
        <v>266</v>
      </c>
      <c r="IGG406" s="105" t="s">
        <v>266</v>
      </c>
      <c r="IGH406" s="105" t="s">
        <v>266</v>
      </c>
      <c r="IGI406" s="105" t="s">
        <v>266</v>
      </c>
      <c r="IGJ406" s="105" t="s">
        <v>266</v>
      </c>
      <c r="IGK406" s="105" t="s">
        <v>266</v>
      </c>
      <c r="IGL406" s="105" t="s">
        <v>266</v>
      </c>
      <c r="IGM406" s="105" t="s">
        <v>266</v>
      </c>
      <c r="IGN406" s="105" t="s">
        <v>266</v>
      </c>
      <c r="IGO406" s="105" t="s">
        <v>266</v>
      </c>
      <c r="IGP406" s="105" t="s">
        <v>266</v>
      </c>
      <c r="IGQ406" s="105" t="s">
        <v>266</v>
      </c>
      <c r="IGR406" s="105" t="s">
        <v>266</v>
      </c>
      <c r="IGS406" s="105" t="s">
        <v>266</v>
      </c>
      <c r="IGT406" s="105" t="s">
        <v>266</v>
      </c>
      <c r="IGU406" s="105" t="s">
        <v>266</v>
      </c>
      <c r="IGV406" s="105" t="s">
        <v>266</v>
      </c>
      <c r="IGW406" s="105" t="s">
        <v>266</v>
      </c>
      <c r="IGX406" s="105" t="s">
        <v>266</v>
      </c>
      <c r="IGY406" s="105" t="s">
        <v>266</v>
      </c>
      <c r="IGZ406" s="105" t="s">
        <v>266</v>
      </c>
      <c r="IHA406" s="105" t="s">
        <v>266</v>
      </c>
      <c r="IHB406" s="105" t="s">
        <v>266</v>
      </c>
      <c r="IHC406" s="105" t="s">
        <v>266</v>
      </c>
      <c r="IHD406" s="105" t="s">
        <v>266</v>
      </c>
      <c r="IHE406" s="105" t="s">
        <v>266</v>
      </c>
      <c r="IHF406" s="105" t="s">
        <v>266</v>
      </c>
      <c r="IHG406" s="105" t="s">
        <v>266</v>
      </c>
      <c r="IHH406" s="105" t="s">
        <v>266</v>
      </c>
      <c r="IHI406" s="105" t="s">
        <v>266</v>
      </c>
      <c r="IHJ406" s="105" t="s">
        <v>266</v>
      </c>
      <c r="IHK406" s="105" t="s">
        <v>266</v>
      </c>
      <c r="IHL406" s="105" t="s">
        <v>266</v>
      </c>
      <c r="IHM406" s="105" t="s">
        <v>266</v>
      </c>
      <c r="IHN406" s="105" t="s">
        <v>266</v>
      </c>
      <c r="IHO406" s="105" t="s">
        <v>266</v>
      </c>
      <c r="IHP406" s="105" t="s">
        <v>266</v>
      </c>
      <c r="IHQ406" s="105" t="s">
        <v>266</v>
      </c>
      <c r="IHR406" s="105" t="s">
        <v>266</v>
      </c>
      <c r="IHS406" s="105" t="s">
        <v>266</v>
      </c>
      <c r="IHT406" s="105" t="s">
        <v>266</v>
      </c>
      <c r="IHU406" s="105" t="s">
        <v>266</v>
      </c>
      <c r="IHV406" s="105" t="s">
        <v>266</v>
      </c>
      <c r="IHW406" s="105" t="s">
        <v>266</v>
      </c>
      <c r="IHX406" s="105" t="s">
        <v>266</v>
      </c>
      <c r="IHY406" s="105" t="s">
        <v>266</v>
      </c>
      <c r="IHZ406" s="105" t="s">
        <v>266</v>
      </c>
      <c r="IIA406" s="105" t="s">
        <v>266</v>
      </c>
      <c r="IIB406" s="105" t="s">
        <v>266</v>
      </c>
      <c r="IIC406" s="105" t="s">
        <v>266</v>
      </c>
      <c r="IID406" s="105" t="s">
        <v>266</v>
      </c>
      <c r="IIE406" s="105" t="s">
        <v>266</v>
      </c>
      <c r="IIF406" s="105" t="s">
        <v>266</v>
      </c>
      <c r="IIG406" s="105" t="s">
        <v>266</v>
      </c>
      <c r="IIH406" s="105" t="s">
        <v>266</v>
      </c>
      <c r="III406" s="105" t="s">
        <v>266</v>
      </c>
      <c r="IIJ406" s="105" t="s">
        <v>266</v>
      </c>
      <c r="IIK406" s="105" t="s">
        <v>266</v>
      </c>
      <c r="IIL406" s="105" t="s">
        <v>266</v>
      </c>
      <c r="IIM406" s="105" t="s">
        <v>266</v>
      </c>
      <c r="IIN406" s="105" t="s">
        <v>266</v>
      </c>
      <c r="IIO406" s="105" t="s">
        <v>266</v>
      </c>
      <c r="IIP406" s="105" t="s">
        <v>266</v>
      </c>
      <c r="IIQ406" s="105" t="s">
        <v>266</v>
      </c>
      <c r="IIR406" s="105" t="s">
        <v>266</v>
      </c>
      <c r="IIS406" s="105" t="s">
        <v>266</v>
      </c>
      <c r="IIT406" s="105" t="s">
        <v>266</v>
      </c>
      <c r="IIU406" s="105" t="s">
        <v>266</v>
      </c>
      <c r="IIV406" s="105" t="s">
        <v>266</v>
      </c>
      <c r="IIW406" s="105" t="s">
        <v>266</v>
      </c>
      <c r="IIX406" s="105" t="s">
        <v>266</v>
      </c>
      <c r="IIY406" s="105" t="s">
        <v>266</v>
      </c>
      <c r="IIZ406" s="105" t="s">
        <v>266</v>
      </c>
      <c r="IJA406" s="105" t="s">
        <v>266</v>
      </c>
      <c r="IJB406" s="105" t="s">
        <v>266</v>
      </c>
      <c r="IJC406" s="105" t="s">
        <v>266</v>
      </c>
      <c r="IJD406" s="105" t="s">
        <v>266</v>
      </c>
      <c r="IJE406" s="105" t="s">
        <v>266</v>
      </c>
      <c r="IJF406" s="105" t="s">
        <v>266</v>
      </c>
      <c r="IJG406" s="105" t="s">
        <v>266</v>
      </c>
      <c r="IJH406" s="105" t="s">
        <v>266</v>
      </c>
      <c r="IJI406" s="105" t="s">
        <v>266</v>
      </c>
      <c r="IJJ406" s="105" t="s">
        <v>266</v>
      </c>
      <c r="IJK406" s="105" t="s">
        <v>266</v>
      </c>
      <c r="IJL406" s="105" t="s">
        <v>266</v>
      </c>
      <c r="IJM406" s="105" t="s">
        <v>266</v>
      </c>
      <c r="IJN406" s="105" t="s">
        <v>266</v>
      </c>
      <c r="IJO406" s="105" t="s">
        <v>266</v>
      </c>
      <c r="IJP406" s="105" t="s">
        <v>266</v>
      </c>
      <c r="IJQ406" s="105" t="s">
        <v>266</v>
      </c>
      <c r="IJR406" s="105" t="s">
        <v>266</v>
      </c>
      <c r="IJS406" s="105" t="s">
        <v>266</v>
      </c>
      <c r="IJT406" s="105" t="s">
        <v>266</v>
      </c>
      <c r="IJU406" s="105" t="s">
        <v>266</v>
      </c>
      <c r="IJV406" s="105" t="s">
        <v>266</v>
      </c>
      <c r="IJW406" s="105" t="s">
        <v>266</v>
      </c>
      <c r="IJX406" s="105" t="s">
        <v>266</v>
      </c>
      <c r="IJY406" s="105" t="s">
        <v>266</v>
      </c>
      <c r="IJZ406" s="105" t="s">
        <v>266</v>
      </c>
      <c r="IKA406" s="105" t="s">
        <v>266</v>
      </c>
      <c r="IKB406" s="105" t="s">
        <v>266</v>
      </c>
      <c r="IKC406" s="105" t="s">
        <v>266</v>
      </c>
      <c r="IKD406" s="105" t="s">
        <v>266</v>
      </c>
      <c r="IKE406" s="105" t="s">
        <v>266</v>
      </c>
      <c r="IKF406" s="105" t="s">
        <v>266</v>
      </c>
      <c r="IKG406" s="105" t="s">
        <v>266</v>
      </c>
      <c r="IKH406" s="105" t="s">
        <v>266</v>
      </c>
      <c r="IKI406" s="105" t="s">
        <v>266</v>
      </c>
      <c r="IKJ406" s="105" t="s">
        <v>266</v>
      </c>
      <c r="IKK406" s="105" t="s">
        <v>266</v>
      </c>
      <c r="IKL406" s="105" t="s">
        <v>266</v>
      </c>
      <c r="IKM406" s="105" t="s">
        <v>266</v>
      </c>
      <c r="IKN406" s="105" t="s">
        <v>266</v>
      </c>
      <c r="IKO406" s="105" t="s">
        <v>266</v>
      </c>
      <c r="IKP406" s="105" t="s">
        <v>266</v>
      </c>
      <c r="IKQ406" s="105" t="s">
        <v>266</v>
      </c>
      <c r="IKR406" s="105" t="s">
        <v>266</v>
      </c>
      <c r="IKS406" s="105" t="s">
        <v>266</v>
      </c>
      <c r="IKT406" s="105" t="s">
        <v>266</v>
      </c>
      <c r="IKU406" s="105" t="s">
        <v>266</v>
      </c>
      <c r="IKV406" s="105" t="s">
        <v>266</v>
      </c>
      <c r="IKW406" s="105" t="s">
        <v>266</v>
      </c>
      <c r="IKX406" s="105" t="s">
        <v>266</v>
      </c>
      <c r="IKY406" s="105" t="s">
        <v>266</v>
      </c>
      <c r="IKZ406" s="105" t="s">
        <v>266</v>
      </c>
      <c r="ILA406" s="105" t="s">
        <v>266</v>
      </c>
      <c r="ILB406" s="105" t="s">
        <v>266</v>
      </c>
      <c r="ILC406" s="105" t="s">
        <v>266</v>
      </c>
      <c r="ILD406" s="105" t="s">
        <v>266</v>
      </c>
      <c r="ILE406" s="105" t="s">
        <v>266</v>
      </c>
      <c r="ILF406" s="105" t="s">
        <v>266</v>
      </c>
      <c r="ILG406" s="105" t="s">
        <v>266</v>
      </c>
      <c r="ILH406" s="105" t="s">
        <v>266</v>
      </c>
      <c r="ILI406" s="105" t="s">
        <v>266</v>
      </c>
      <c r="ILJ406" s="105" t="s">
        <v>266</v>
      </c>
      <c r="ILK406" s="105" t="s">
        <v>266</v>
      </c>
      <c r="ILL406" s="105" t="s">
        <v>266</v>
      </c>
      <c r="ILM406" s="105" t="s">
        <v>266</v>
      </c>
      <c r="ILN406" s="105" t="s">
        <v>266</v>
      </c>
      <c r="ILO406" s="105" t="s">
        <v>266</v>
      </c>
      <c r="ILP406" s="105" t="s">
        <v>266</v>
      </c>
      <c r="ILQ406" s="105" t="s">
        <v>266</v>
      </c>
      <c r="ILR406" s="105" t="s">
        <v>266</v>
      </c>
      <c r="ILS406" s="105" t="s">
        <v>266</v>
      </c>
      <c r="ILT406" s="105" t="s">
        <v>266</v>
      </c>
      <c r="ILU406" s="105" t="s">
        <v>266</v>
      </c>
      <c r="ILV406" s="105" t="s">
        <v>266</v>
      </c>
      <c r="ILW406" s="105" t="s">
        <v>266</v>
      </c>
      <c r="ILX406" s="105" t="s">
        <v>266</v>
      </c>
      <c r="ILY406" s="105" t="s">
        <v>266</v>
      </c>
      <c r="ILZ406" s="105" t="s">
        <v>266</v>
      </c>
      <c r="IMA406" s="105" t="s">
        <v>266</v>
      </c>
      <c r="IMB406" s="105" t="s">
        <v>266</v>
      </c>
      <c r="IMC406" s="105" t="s">
        <v>266</v>
      </c>
      <c r="IMD406" s="105" t="s">
        <v>266</v>
      </c>
      <c r="IME406" s="105" t="s">
        <v>266</v>
      </c>
      <c r="IMF406" s="105" t="s">
        <v>266</v>
      </c>
      <c r="IMG406" s="105" t="s">
        <v>266</v>
      </c>
      <c r="IMH406" s="105" t="s">
        <v>266</v>
      </c>
      <c r="IMI406" s="105" t="s">
        <v>266</v>
      </c>
      <c r="IMJ406" s="105" t="s">
        <v>266</v>
      </c>
      <c r="IMK406" s="105" t="s">
        <v>266</v>
      </c>
      <c r="IML406" s="105" t="s">
        <v>266</v>
      </c>
      <c r="IMM406" s="105" t="s">
        <v>266</v>
      </c>
      <c r="IMN406" s="105" t="s">
        <v>266</v>
      </c>
      <c r="IMO406" s="105" t="s">
        <v>266</v>
      </c>
      <c r="IMP406" s="105" t="s">
        <v>266</v>
      </c>
      <c r="IMQ406" s="105" t="s">
        <v>266</v>
      </c>
      <c r="IMR406" s="105" t="s">
        <v>266</v>
      </c>
      <c r="IMS406" s="105" t="s">
        <v>266</v>
      </c>
      <c r="IMT406" s="105" t="s">
        <v>266</v>
      </c>
      <c r="IMU406" s="105" t="s">
        <v>266</v>
      </c>
      <c r="IMV406" s="105" t="s">
        <v>266</v>
      </c>
      <c r="IMW406" s="105" t="s">
        <v>266</v>
      </c>
      <c r="IMX406" s="105" t="s">
        <v>266</v>
      </c>
      <c r="IMY406" s="105" t="s">
        <v>266</v>
      </c>
      <c r="IMZ406" s="105" t="s">
        <v>266</v>
      </c>
      <c r="INA406" s="105" t="s">
        <v>266</v>
      </c>
      <c r="INB406" s="105" t="s">
        <v>266</v>
      </c>
      <c r="INC406" s="105" t="s">
        <v>266</v>
      </c>
      <c r="IND406" s="105" t="s">
        <v>266</v>
      </c>
      <c r="INE406" s="105" t="s">
        <v>266</v>
      </c>
      <c r="INF406" s="105" t="s">
        <v>266</v>
      </c>
      <c r="ING406" s="105" t="s">
        <v>266</v>
      </c>
      <c r="INH406" s="105" t="s">
        <v>266</v>
      </c>
      <c r="INI406" s="105" t="s">
        <v>266</v>
      </c>
      <c r="INJ406" s="105" t="s">
        <v>266</v>
      </c>
      <c r="INK406" s="105" t="s">
        <v>266</v>
      </c>
      <c r="INL406" s="105" t="s">
        <v>266</v>
      </c>
      <c r="INM406" s="105" t="s">
        <v>266</v>
      </c>
      <c r="INN406" s="105" t="s">
        <v>266</v>
      </c>
      <c r="INO406" s="105" t="s">
        <v>266</v>
      </c>
      <c r="INP406" s="105" t="s">
        <v>266</v>
      </c>
      <c r="INQ406" s="105" t="s">
        <v>266</v>
      </c>
      <c r="INR406" s="105" t="s">
        <v>266</v>
      </c>
      <c r="INS406" s="105" t="s">
        <v>266</v>
      </c>
      <c r="INT406" s="105" t="s">
        <v>266</v>
      </c>
      <c r="INU406" s="105" t="s">
        <v>266</v>
      </c>
      <c r="INV406" s="105" t="s">
        <v>266</v>
      </c>
      <c r="INW406" s="105" t="s">
        <v>266</v>
      </c>
      <c r="INX406" s="105" t="s">
        <v>266</v>
      </c>
      <c r="INY406" s="105" t="s">
        <v>266</v>
      </c>
      <c r="INZ406" s="105" t="s">
        <v>266</v>
      </c>
      <c r="IOA406" s="105" t="s">
        <v>266</v>
      </c>
      <c r="IOB406" s="105" t="s">
        <v>266</v>
      </c>
      <c r="IOC406" s="105" t="s">
        <v>266</v>
      </c>
      <c r="IOD406" s="105" t="s">
        <v>266</v>
      </c>
      <c r="IOE406" s="105" t="s">
        <v>266</v>
      </c>
      <c r="IOF406" s="105" t="s">
        <v>266</v>
      </c>
      <c r="IOG406" s="105" t="s">
        <v>266</v>
      </c>
      <c r="IOH406" s="105" t="s">
        <v>266</v>
      </c>
      <c r="IOI406" s="105" t="s">
        <v>266</v>
      </c>
      <c r="IOJ406" s="105" t="s">
        <v>266</v>
      </c>
      <c r="IOK406" s="105" t="s">
        <v>266</v>
      </c>
      <c r="IOL406" s="105" t="s">
        <v>266</v>
      </c>
      <c r="IOM406" s="105" t="s">
        <v>266</v>
      </c>
      <c r="ION406" s="105" t="s">
        <v>266</v>
      </c>
      <c r="IOO406" s="105" t="s">
        <v>266</v>
      </c>
      <c r="IOP406" s="105" t="s">
        <v>266</v>
      </c>
      <c r="IOQ406" s="105" t="s">
        <v>266</v>
      </c>
      <c r="IOR406" s="105" t="s">
        <v>266</v>
      </c>
      <c r="IOS406" s="105" t="s">
        <v>266</v>
      </c>
      <c r="IOT406" s="105" t="s">
        <v>266</v>
      </c>
      <c r="IOU406" s="105" t="s">
        <v>266</v>
      </c>
      <c r="IOV406" s="105" t="s">
        <v>266</v>
      </c>
      <c r="IOW406" s="105" t="s">
        <v>266</v>
      </c>
      <c r="IOX406" s="105" t="s">
        <v>266</v>
      </c>
      <c r="IOY406" s="105" t="s">
        <v>266</v>
      </c>
      <c r="IOZ406" s="105" t="s">
        <v>266</v>
      </c>
      <c r="IPA406" s="105" t="s">
        <v>266</v>
      </c>
      <c r="IPB406" s="105" t="s">
        <v>266</v>
      </c>
      <c r="IPC406" s="105" t="s">
        <v>266</v>
      </c>
      <c r="IPD406" s="105" t="s">
        <v>266</v>
      </c>
      <c r="IPE406" s="105" t="s">
        <v>266</v>
      </c>
      <c r="IPF406" s="105" t="s">
        <v>266</v>
      </c>
      <c r="IPG406" s="105" t="s">
        <v>266</v>
      </c>
      <c r="IPH406" s="105" t="s">
        <v>266</v>
      </c>
      <c r="IPI406" s="105" t="s">
        <v>266</v>
      </c>
      <c r="IPJ406" s="105" t="s">
        <v>266</v>
      </c>
      <c r="IPK406" s="105" t="s">
        <v>266</v>
      </c>
      <c r="IPL406" s="105" t="s">
        <v>266</v>
      </c>
      <c r="IPM406" s="105" t="s">
        <v>266</v>
      </c>
      <c r="IPN406" s="105" t="s">
        <v>266</v>
      </c>
      <c r="IPO406" s="105" t="s">
        <v>266</v>
      </c>
      <c r="IPP406" s="105" t="s">
        <v>266</v>
      </c>
      <c r="IPQ406" s="105" t="s">
        <v>266</v>
      </c>
      <c r="IPR406" s="105" t="s">
        <v>266</v>
      </c>
      <c r="IPS406" s="105" t="s">
        <v>266</v>
      </c>
      <c r="IPT406" s="105" t="s">
        <v>266</v>
      </c>
      <c r="IPU406" s="105" t="s">
        <v>266</v>
      </c>
      <c r="IPV406" s="105" t="s">
        <v>266</v>
      </c>
      <c r="IPW406" s="105" t="s">
        <v>266</v>
      </c>
      <c r="IPX406" s="105" t="s">
        <v>266</v>
      </c>
      <c r="IPY406" s="105" t="s">
        <v>266</v>
      </c>
      <c r="IPZ406" s="105" t="s">
        <v>266</v>
      </c>
      <c r="IQA406" s="105" t="s">
        <v>266</v>
      </c>
      <c r="IQB406" s="105" t="s">
        <v>266</v>
      </c>
      <c r="IQC406" s="105" t="s">
        <v>266</v>
      </c>
      <c r="IQD406" s="105" t="s">
        <v>266</v>
      </c>
      <c r="IQE406" s="105" t="s">
        <v>266</v>
      </c>
      <c r="IQF406" s="105" t="s">
        <v>266</v>
      </c>
      <c r="IQG406" s="105" t="s">
        <v>266</v>
      </c>
      <c r="IQH406" s="105" t="s">
        <v>266</v>
      </c>
      <c r="IQI406" s="105" t="s">
        <v>266</v>
      </c>
      <c r="IQJ406" s="105" t="s">
        <v>266</v>
      </c>
      <c r="IQK406" s="105" t="s">
        <v>266</v>
      </c>
      <c r="IQL406" s="105" t="s">
        <v>266</v>
      </c>
      <c r="IQM406" s="105" t="s">
        <v>266</v>
      </c>
      <c r="IQN406" s="105" t="s">
        <v>266</v>
      </c>
      <c r="IQO406" s="105" t="s">
        <v>266</v>
      </c>
      <c r="IQP406" s="105" t="s">
        <v>266</v>
      </c>
      <c r="IQQ406" s="105" t="s">
        <v>266</v>
      </c>
      <c r="IQR406" s="105" t="s">
        <v>266</v>
      </c>
      <c r="IQS406" s="105" t="s">
        <v>266</v>
      </c>
      <c r="IQT406" s="105" t="s">
        <v>266</v>
      </c>
      <c r="IQU406" s="105" t="s">
        <v>266</v>
      </c>
      <c r="IQV406" s="105" t="s">
        <v>266</v>
      </c>
      <c r="IQW406" s="105" t="s">
        <v>266</v>
      </c>
      <c r="IQX406" s="105" t="s">
        <v>266</v>
      </c>
      <c r="IQY406" s="105" t="s">
        <v>266</v>
      </c>
      <c r="IQZ406" s="105" t="s">
        <v>266</v>
      </c>
      <c r="IRA406" s="105" t="s">
        <v>266</v>
      </c>
      <c r="IRB406" s="105" t="s">
        <v>266</v>
      </c>
      <c r="IRC406" s="105" t="s">
        <v>266</v>
      </c>
      <c r="IRD406" s="105" t="s">
        <v>266</v>
      </c>
      <c r="IRE406" s="105" t="s">
        <v>266</v>
      </c>
      <c r="IRF406" s="105" t="s">
        <v>266</v>
      </c>
      <c r="IRG406" s="105" t="s">
        <v>266</v>
      </c>
      <c r="IRH406" s="105" t="s">
        <v>266</v>
      </c>
      <c r="IRI406" s="105" t="s">
        <v>266</v>
      </c>
      <c r="IRJ406" s="105" t="s">
        <v>266</v>
      </c>
      <c r="IRK406" s="105" t="s">
        <v>266</v>
      </c>
      <c r="IRL406" s="105" t="s">
        <v>266</v>
      </c>
      <c r="IRM406" s="105" t="s">
        <v>266</v>
      </c>
      <c r="IRN406" s="105" t="s">
        <v>266</v>
      </c>
      <c r="IRO406" s="105" t="s">
        <v>266</v>
      </c>
      <c r="IRP406" s="105" t="s">
        <v>266</v>
      </c>
      <c r="IRQ406" s="105" t="s">
        <v>266</v>
      </c>
      <c r="IRR406" s="105" t="s">
        <v>266</v>
      </c>
      <c r="IRS406" s="105" t="s">
        <v>266</v>
      </c>
      <c r="IRT406" s="105" t="s">
        <v>266</v>
      </c>
      <c r="IRU406" s="105" t="s">
        <v>266</v>
      </c>
      <c r="IRV406" s="105" t="s">
        <v>266</v>
      </c>
      <c r="IRW406" s="105" t="s">
        <v>266</v>
      </c>
      <c r="IRX406" s="105" t="s">
        <v>266</v>
      </c>
      <c r="IRY406" s="105" t="s">
        <v>266</v>
      </c>
      <c r="IRZ406" s="105" t="s">
        <v>266</v>
      </c>
      <c r="ISA406" s="105" t="s">
        <v>266</v>
      </c>
      <c r="ISB406" s="105" t="s">
        <v>266</v>
      </c>
      <c r="ISC406" s="105" t="s">
        <v>266</v>
      </c>
      <c r="ISD406" s="105" t="s">
        <v>266</v>
      </c>
      <c r="ISE406" s="105" t="s">
        <v>266</v>
      </c>
      <c r="ISF406" s="105" t="s">
        <v>266</v>
      </c>
      <c r="ISG406" s="105" t="s">
        <v>266</v>
      </c>
      <c r="ISH406" s="105" t="s">
        <v>266</v>
      </c>
      <c r="ISI406" s="105" t="s">
        <v>266</v>
      </c>
      <c r="ISJ406" s="105" t="s">
        <v>266</v>
      </c>
      <c r="ISK406" s="105" t="s">
        <v>266</v>
      </c>
      <c r="ISL406" s="105" t="s">
        <v>266</v>
      </c>
      <c r="ISM406" s="105" t="s">
        <v>266</v>
      </c>
      <c r="ISN406" s="105" t="s">
        <v>266</v>
      </c>
      <c r="ISO406" s="105" t="s">
        <v>266</v>
      </c>
      <c r="ISP406" s="105" t="s">
        <v>266</v>
      </c>
      <c r="ISQ406" s="105" t="s">
        <v>266</v>
      </c>
      <c r="ISR406" s="105" t="s">
        <v>266</v>
      </c>
      <c r="ISS406" s="105" t="s">
        <v>266</v>
      </c>
      <c r="IST406" s="105" t="s">
        <v>266</v>
      </c>
      <c r="ISU406" s="105" t="s">
        <v>266</v>
      </c>
      <c r="ISV406" s="105" t="s">
        <v>266</v>
      </c>
      <c r="ISW406" s="105" t="s">
        <v>266</v>
      </c>
      <c r="ISX406" s="105" t="s">
        <v>266</v>
      </c>
      <c r="ISY406" s="105" t="s">
        <v>266</v>
      </c>
      <c r="ISZ406" s="105" t="s">
        <v>266</v>
      </c>
      <c r="ITA406" s="105" t="s">
        <v>266</v>
      </c>
      <c r="ITB406" s="105" t="s">
        <v>266</v>
      </c>
      <c r="ITC406" s="105" t="s">
        <v>266</v>
      </c>
      <c r="ITD406" s="105" t="s">
        <v>266</v>
      </c>
      <c r="ITE406" s="105" t="s">
        <v>266</v>
      </c>
      <c r="ITF406" s="105" t="s">
        <v>266</v>
      </c>
      <c r="ITG406" s="105" t="s">
        <v>266</v>
      </c>
      <c r="ITH406" s="105" t="s">
        <v>266</v>
      </c>
      <c r="ITI406" s="105" t="s">
        <v>266</v>
      </c>
      <c r="ITJ406" s="105" t="s">
        <v>266</v>
      </c>
      <c r="ITK406" s="105" t="s">
        <v>266</v>
      </c>
      <c r="ITL406" s="105" t="s">
        <v>266</v>
      </c>
      <c r="ITM406" s="105" t="s">
        <v>266</v>
      </c>
      <c r="ITN406" s="105" t="s">
        <v>266</v>
      </c>
      <c r="ITO406" s="105" t="s">
        <v>266</v>
      </c>
      <c r="ITP406" s="105" t="s">
        <v>266</v>
      </c>
      <c r="ITQ406" s="105" t="s">
        <v>266</v>
      </c>
      <c r="ITR406" s="105" t="s">
        <v>266</v>
      </c>
      <c r="ITS406" s="105" t="s">
        <v>266</v>
      </c>
      <c r="ITT406" s="105" t="s">
        <v>266</v>
      </c>
      <c r="ITU406" s="105" t="s">
        <v>266</v>
      </c>
      <c r="ITV406" s="105" t="s">
        <v>266</v>
      </c>
      <c r="ITW406" s="105" t="s">
        <v>266</v>
      </c>
      <c r="ITX406" s="105" t="s">
        <v>266</v>
      </c>
      <c r="ITY406" s="105" t="s">
        <v>266</v>
      </c>
      <c r="ITZ406" s="105" t="s">
        <v>266</v>
      </c>
      <c r="IUA406" s="105" t="s">
        <v>266</v>
      </c>
      <c r="IUB406" s="105" t="s">
        <v>266</v>
      </c>
      <c r="IUC406" s="105" t="s">
        <v>266</v>
      </c>
      <c r="IUD406" s="105" t="s">
        <v>266</v>
      </c>
      <c r="IUE406" s="105" t="s">
        <v>266</v>
      </c>
      <c r="IUF406" s="105" t="s">
        <v>266</v>
      </c>
      <c r="IUG406" s="105" t="s">
        <v>266</v>
      </c>
      <c r="IUH406" s="105" t="s">
        <v>266</v>
      </c>
      <c r="IUI406" s="105" t="s">
        <v>266</v>
      </c>
      <c r="IUJ406" s="105" t="s">
        <v>266</v>
      </c>
      <c r="IUK406" s="105" t="s">
        <v>266</v>
      </c>
      <c r="IUL406" s="105" t="s">
        <v>266</v>
      </c>
      <c r="IUM406" s="105" t="s">
        <v>266</v>
      </c>
      <c r="IUN406" s="105" t="s">
        <v>266</v>
      </c>
      <c r="IUO406" s="105" t="s">
        <v>266</v>
      </c>
      <c r="IUP406" s="105" t="s">
        <v>266</v>
      </c>
      <c r="IUQ406" s="105" t="s">
        <v>266</v>
      </c>
      <c r="IUR406" s="105" t="s">
        <v>266</v>
      </c>
      <c r="IUS406" s="105" t="s">
        <v>266</v>
      </c>
      <c r="IUT406" s="105" t="s">
        <v>266</v>
      </c>
      <c r="IUU406" s="105" t="s">
        <v>266</v>
      </c>
      <c r="IUV406" s="105" t="s">
        <v>266</v>
      </c>
      <c r="IUW406" s="105" t="s">
        <v>266</v>
      </c>
      <c r="IUX406" s="105" t="s">
        <v>266</v>
      </c>
      <c r="IUY406" s="105" t="s">
        <v>266</v>
      </c>
      <c r="IUZ406" s="105" t="s">
        <v>266</v>
      </c>
      <c r="IVA406" s="105" t="s">
        <v>266</v>
      </c>
      <c r="IVB406" s="105" t="s">
        <v>266</v>
      </c>
      <c r="IVC406" s="105" t="s">
        <v>266</v>
      </c>
      <c r="IVD406" s="105" t="s">
        <v>266</v>
      </c>
      <c r="IVE406" s="105" t="s">
        <v>266</v>
      </c>
      <c r="IVF406" s="105" t="s">
        <v>266</v>
      </c>
      <c r="IVG406" s="105" t="s">
        <v>266</v>
      </c>
      <c r="IVH406" s="105" t="s">
        <v>266</v>
      </c>
      <c r="IVI406" s="105" t="s">
        <v>266</v>
      </c>
      <c r="IVJ406" s="105" t="s">
        <v>266</v>
      </c>
      <c r="IVK406" s="105" t="s">
        <v>266</v>
      </c>
      <c r="IVL406" s="105" t="s">
        <v>266</v>
      </c>
      <c r="IVM406" s="105" t="s">
        <v>266</v>
      </c>
      <c r="IVN406" s="105" t="s">
        <v>266</v>
      </c>
      <c r="IVO406" s="105" t="s">
        <v>266</v>
      </c>
      <c r="IVP406" s="105" t="s">
        <v>266</v>
      </c>
      <c r="IVQ406" s="105" t="s">
        <v>266</v>
      </c>
      <c r="IVR406" s="105" t="s">
        <v>266</v>
      </c>
      <c r="IVS406" s="105" t="s">
        <v>266</v>
      </c>
      <c r="IVT406" s="105" t="s">
        <v>266</v>
      </c>
      <c r="IVU406" s="105" t="s">
        <v>266</v>
      </c>
      <c r="IVV406" s="105" t="s">
        <v>266</v>
      </c>
      <c r="IVW406" s="105" t="s">
        <v>266</v>
      </c>
      <c r="IVX406" s="105" t="s">
        <v>266</v>
      </c>
      <c r="IVY406" s="105" t="s">
        <v>266</v>
      </c>
      <c r="IVZ406" s="105" t="s">
        <v>266</v>
      </c>
      <c r="IWA406" s="105" t="s">
        <v>266</v>
      </c>
      <c r="IWB406" s="105" t="s">
        <v>266</v>
      </c>
      <c r="IWC406" s="105" t="s">
        <v>266</v>
      </c>
      <c r="IWD406" s="105" t="s">
        <v>266</v>
      </c>
      <c r="IWE406" s="105" t="s">
        <v>266</v>
      </c>
      <c r="IWF406" s="105" t="s">
        <v>266</v>
      </c>
      <c r="IWG406" s="105" t="s">
        <v>266</v>
      </c>
      <c r="IWH406" s="105" t="s">
        <v>266</v>
      </c>
      <c r="IWI406" s="105" t="s">
        <v>266</v>
      </c>
      <c r="IWJ406" s="105" t="s">
        <v>266</v>
      </c>
      <c r="IWK406" s="105" t="s">
        <v>266</v>
      </c>
      <c r="IWL406" s="105" t="s">
        <v>266</v>
      </c>
      <c r="IWM406" s="105" t="s">
        <v>266</v>
      </c>
      <c r="IWN406" s="105" t="s">
        <v>266</v>
      </c>
      <c r="IWO406" s="105" t="s">
        <v>266</v>
      </c>
      <c r="IWP406" s="105" t="s">
        <v>266</v>
      </c>
      <c r="IWQ406" s="105" t="s">
        <v>266</v>
      </c>
      <c r="IWR406" s="105" t="s">
        <v>266</v>
      </c>
      <c r="IWS406" s="105" t="s">
        <v>266</v>
      </c>
      <c r="IWT406" s="105" t="s">
        <v>266</v>
      </c>
      <c r="IWU406" s="105" t="s">
        <v>266</v>
      </c>
      <c r="IWV406" s="105" t="s">
        <v>266</v>
      </c>
      <c r="IWW406" s="105" t="s">
        <v>266</v>
      </c>
      <c r="IWX406" s="105" t="s">
        <v>266</v>
      </c>
      <c r="IWY406" s="105" t="s">
        <v>266</v>
      </c>
      <c r="IWZ406" s="105" t="s">
        <v>266</v>
      </c>
      <c r="IXA406" s="105" t="s">
        <v>266</v>
      </c>
      <c r="IXB406" s="105" t="s">
        <v>266</v>
      </c>
      <c r="IXC406" s="105" t="s">
        <v>266</v>
      </c>
      <c r="IXD406" s="105" t="s">
        <v>266</v>
      </c>
      <c r="IXE406" s="105" t="s">
        <v>266</v>
      </c>
      <c r="IXF406" s="105" t="s">
        <v>266</v>
      </c>
      <c r="IXG406" s="105" t="s">
        <v>266</v>
      </c>
      <c r="IXH406" s="105" t="s">
        <v>266</v>
      </c>
      <c r="IXI406" s="105" t="s">
        <v>266</v>
      </c>
      <c r="IXJ406" s="105" t="s">
        <v>266</v>
      </c>
      <c r="IXK406" s="105" t="s">
        <v>266</v>
      </c>
      <c r="IXL406" s="105" t="s">
        <v>266</v>
      </c>
      <c r="IXM406" s="105" t="s">
        <v>266</v>
      </c>
      <c r="IXN406" s="105" t="s">
        <v>266</v>
      </c>
      <c r="IXO406" s="105" t="s">
        <v>266</v>
      </c>
      <c r="IXP406" s="105" t="s">
        <v>266</v>
      </c>
      <c r="IXQ406" s="105" t="s">
        <v>266</v>
      </c>
      <c r="IXR406" s="105" t="s">
        <v>266</v>
      </c>
      <c r="IXS406" s="105" t="s">
        <v>266</v>
      </c>
      <c r="IXT406" s="105" t="s">
        <v>266</v>
      </c>
      <c r="IXU406" s="105" t="s">
        <v>266</v>
      </c>
      <c r="IXV406" s="105" t="s">
        <v>266</v>
      </c>
      <c r="IXW406" s="105" t="s">
        <v>266</v>
      </c>
      <c r="IXX406" s="105" t="s">
        <v>266</v>
      </c>
      <c r="IXY406" s="105" t="s">
        <v>266</v>
      </c>
      <c r="IXZ406" s="105" t="s">
        <v>266</v>
      </c>
      <c r="IYA406" s="105" t="s">
        <v>266</v>
      </c>
      <c r="IYB406" s="105" t="s">
        <v>266</v>
      </c>
      <c r="IYC406" s="105" t="s">
        <v>266</v>
      </c>
      <c r="IYD406" s="105" t="s">
        <v>266</v>
      </c>
      <c r="IYE406" s="105" t="s">
        <v>266</v>
      </c>
      <c r="IYF406" s="105" t="s">
        <v>266</v>
      </c>
      <c r="IYG406" s="105" t="s">
        <v>266</v>
      </c>
      <c r="IYH406" s="105" t="s">
        <v>266</v>
      </c>
      <c r="IYI406" s="105" t="s">
        <v>266</v>
      </c>
      <c r="IYJ406" s="105" t="s">
        <v>266</v>
      </c>
      <c r="IYK406" s="105" t="s">
        <v>266</v>
      </c>
      <c r="IYL406" s="105" t="s">
        <v>266</v>
      </c>
      <c r="IYM406" s="105" t="s">
        <v>266</v>
      </c>
      <c r="IYN406" s="105" t="s">
        <v>266</v>
      </c>
      <c r="IYO406" s="105" t="s">
        <v>266</v>
      </c>
      <c r="IYP406" s="105" t="s">
        <v>266</v>
      </c>
      <c r="IYQ406" s="105" t="s">
        <v>266</v>
      </c>
      <c r="IYR406" s="105" t="s">
        <v>266</v>
      </c>
      <c r="IYS406" s="105" t="s">
        <v>266</v>
      </c>
      <c r="IYT406" s="105" t="s">
        <v>266</v>
      </c>
      <c r="IYU406" s="105" t="s">
        <v>266</v>
      </c>
      <c r="IYV406" s="105" t="s">
        <v>266</v>
      </c>
      <c r="IYW406" s="105" t="s">
        <v>266</v>
      </c>
      <c r="IYX406" s="105" t="s">
        <v>266</v>
      </c>
      <c r="IYY406" s="105" t="s">
        <v>266</v>
      </c>
      <c r="IYZ406" s="105" t="s">
        <v>266</v>
      </c>
      <c r="IZA406" s="105" t="s">
        <v>266</v>
      </c>
      <c r="IZB406" s="105" t="s">
        <v>266</v>
      </c>
      <c r="IZC406" s="105" t="s">
        <v>266</v>
      </c>
      <c r="IZD406" s="105" t="s">
        <v>266</v>
      </c>
      <c r="IZE406" s="105" t="s">
        <v>266</v>
      </c>
      <c r="IZF406" s="105" t="s">
        <v>266</v>
      </c>
      <c r="IZG406" s="105" t="s">
        <v>266</v>
      </c>
      <c r="IZH406" s="105" t="s">
        <v>266</v>
      </c>
      <c r="IZI406" s="105" t="s">
        <v>266</v>
      </c>
      <c r="IZJ406" s="105" t="s">
        <v>266</v>
      </c>
      <c r="IZK406" s="105" t="s">
        <v>266</v>
      </c>
      <c r="IZL406" s="105" t="s">
        <v>266</v>
      </c>
      <c r="IZM406" s="105" t="s">
        <v>266</v>
      </c>
      <c r="IZN406" s="105" t="s">
        <v>266</v>
      </c>
      <c r="IZO406" s="105" t="s">
        <v>266</v>
      </c>
      <c r="IZP406" s="105" t="s">
        <v>266</v>
      </c>
      <c r="IZQ406" s="105" t="s">
        <v>266</v>
      </c>
      <c r="IZR406" s="105" t="s">
        <v>266</v>
      </c>
      <c r="IZS406" s="105" t="s">
        <v>266</v>
      </c>
      <c r="IZT406" s="105" t="s">
        <v>266</v>
      </c>
      <c r="IZU406" s="105" t="s">
        <v>266</v>
      </c>
      <c r="IZV406" s="105" t="s">
        <v>266</v>
      </c>
      <c r="IZW406" s="105" t="s">
        <v>266</v>
      </c>
      <c r="IZX406" s="105" t="s">
        <v>266</v>
      </c>
      <c r="IZY406" s="105" t="s">
        <v>266</v>
      </c>
      <c r="IZZ406" s="105" t="s">
        <v>266</v>
      </c>
      <c r="JAA406" s="105" t="s">
        <v>266</v>
      </c>
      <c r="JAB406" s="105" t="s">
        <v>266</v>
      </c>
      <c r="JAC406" s="105" t="s">
        <v>266</v>
      </c>
      <c r="JAD406" s="105" t="s">
        <v>266</v>
      </c>
      <c r="JAE406" s="105" t="s">
        <v>266</v>
      </c>
      <c r="JAF406" s="105" t="s">
        <v>266</v>
      </c>
      <c r="JAG406" s="105" t="s">
        <v>266</v>
      </c>
      <c r="JAH406" s="105" t="s">
        <v>266</v>
      </c>
      <c r="JAI406" s="105" t="s">
        <v>266</v>
      </c>
      <c r="JAJ406" s="105" t="s">
        <v>266</v>
      </c>
      <c r="JAK406" s="105" t="s">
        <v>266</v>
      </c>
      <c r="JAL406" s="105" t="s">
        <v>266</v>
      </c>
      <c r="JAM406" s="105" t="s">
        <v>266</v>
      </c>
      <c r="JAN406" s="105" t="s">
        <v>266</v>
      </c>
      <c r="JAO406" s="105" t="s">
        <v>266</v>
      </c>
      <c r="JAP406" s="105" t="s">
        <v>266</v>
      </c>
      <c r="JAQ406" s="105" t="s">
        <v>266</v>
      </c>
      <c r="JAR406" s="105" t="s">
        <v>266</v>
      </c>
      <c r="JAS406" s="105" t="s">
        <v>266</v>
      </c>
      <c r="JAT406" s="105" t="s">
        <v>266</v>
      </c>
      <c r="JAU406" s="105" t="s">
        <v>266</v>
      </c>
      <c r="JAV406" s="105" t="s">
        <v>266</v>
      </c>
      <c r="JAW406" s="105" t="s">
        <v>266</v>
      </c>
      <c r="JAX406" s="105" t="s">
        <v>266</v>
      </c>
      <c r="JAY406" s="105" t="s">
        <v>266</v>
      </c>
      <c r="JAZ406" s="105" t="s">
        <v>266</v>
      </c>
      <c r="JBA406" s="105" t="s">
        <v>266</v>
      </c>
      <c r="JBB406" s="105" t="s">
        <v>266</v>
      </c>
      <c r="JBC406" s="105" t="s">
        <v>266</v>
      </c>
      <c r="JBD406" s="105" t="s">
        <v>266</v>
      </c>
      <c r="JBE406" s="105" t="s">
        <v>266</v>
      </c>
      <c r="JBF406" s="105" t="s">
        <v>266</v>
      </c>
      <c r="JBG406" s="105" t="s">
        <v>266</v>
      </c>
      <c r="JBH406" s="105" t="s">
        <v>266</v>
      </c>
      <c r="JBI406" s="105" t="s">
        <v>266</v>
      </c>
      <c r="JBJ406" s="105" t="s">
        <v>266</v>
      </c>
      <c r="JBK406" s="105" t="s">
        <v>266</v>
      </c>
      <c r="JBL406" s="105" t="s">
        <v>266</v>
      </c>
      <c r="JBM406" s="105" t="s">
        <v>266</v>
      </c>
      <c r="JBN406" s="105" t="s">
        <v>266</v>
      </c>
      <c r="JBO406" s="105" t="s">
        <v>266</v>
      </c>
      <c r="JBP406" s="105" t="s">
        <v>266</v>
      </c>
      <c r="JBQ406" s="105" t="s">
        <v>266</v>
      </c>
      <c r="JBR406" s="105" t="s">
        <v>266</v>
      </c>
      <c r="JBS406" s="105" t="s">
        <v>266</v>
      </c>
      <c r="JBT406" s="105" t="s">
        <v>266</v>
      </c>
      <c r="JBU406" s="105" t="s">
        <v>266</v>
      </c>
      <c r="JBV406" s="105" t="s">
        <v>266</v>
      </c>
      <c r="JBW406" s="105" t="s">
        <v>266</v>
      </c>
      <c r="JBX406" s="105" t="s">
        <v>266</v>
      </c>
      <c r="JBY406" s="105" t="s">
        <v>266</v>
      </c>
      <c r="JBZ406" s="105" t="s">
        <v>266</v>
      </c>
      <c r="JCA406" s="105" t="s">
        <v>266</v>
      </c>
      <c r="JCB406" s="105" t="s">
        <v>266</v>
      </c>
      <c r="JCC406" s="105" t="s">
        <v>266</v>
      </c>
      <c r="JCD406" s="105" t="s">
        <v>266</v>
      </c>
      <c r="JCE406" s="105" t="s">
        <v>266</v>
      </c>
      <c r="JCF406" s="105" t="s">
        <v>266</v>
      </c>
      <c r="JCG406" s="105" t="s">
        <v>266</v>
      </c>
      <c r="JCH406" s="105" t="s">
        <v>266</v>
      </c>
      <c r="JCI406" s="105" t="s">
        <v>266</v>
      </c>
      <c r="JCJ406" s="105" t="s">
        <v>266</v>
      </c>
      <c r="JCK406" s="105" t="s">
        <v>266</v>
      </c>
      <c r="JCL406" s="105" t="s">
        <v>266</v>
      </c>
      <c r="JCM406" s="105" t="s">
        <v>266</v>
      </c>
      <c r="JCN406" s="105" t="s">
        <v>266</v>
      </c>
      <c r="JCO406" s="105" t="s">
        <v>266</v>
      </c>
      <c r="JCP406" s="105" t="s">
        <v>266</v>
      </c>
      <c r="JCQ406" s="105" t="s">
        <v>266</v>
      </c>
      <c r="JCR406" s="105" t="s">
        <v>266</v>
      </c>
      <c r="JCS406" s="105" t="s">
        <v>266</v>
      </c>
      <c r="JCT406" s="105" t="s">
        <v>266</v>
      </c>
      <c r="JCU406" s="105" t="s">
        <v>266</v>
      </c>
      <c r="JCV406" s="105" t="s">
        <v>266</v>
      </c>
      <c r="JCW406" s="105" t="s">
        <v>266</v>
      </c>
      <c r="JCX406" s="105" t="s">
        <v>266</v>
      </c>
      <c r="JCY406" s="105" t="s">
        <v>266</v>
      </c>
      <c r="JCZ406" s="105" t="s">
        <v>266</v>
      </c>
      <c r="JDA406" s="105" t="s">
        <v>266</v>
      </c>
      <c r="JDB406" s="105" t="s">
        <v>266</v>
      </c>
      <c r="JDC406" s="105" t="s">
        <v>266</v>
      </c>
      <c r="JDD406" s="105" t="s">
        <v>266</v>
      </c>
      <c r="JDE406" s="105" t="s">
        <v>266</v>
      </c>
      <c r="JDF406" s="105" t="s">
        <v>266</v>
      </c>
      <c r="JDG406" s="105" t="s">
        <v>266</v>
      </c>
      <c r="JDH406" s="105" t="s">
        <v>266</v>
      </c>
      <c r="JDI406" s="105" t="s">
        <v>266</v>
      </c>
      <c r="JDJ406" s="105" t="s">
        <v>266</v>
      </c>
      <c r="JDK406" s="105" t="s">
        <v>266</v>
      </c>
      <c r="JDL406" s="105" t="s">
        <v>266</v>
      </c>
      <c r="JDM406" s="105" t="s">
        <v>266</v>
      </c>
      <c r="JDN406" s="105" t="s">
        <v>266</v>
      </c>
      <c r="JDO406" s="105" t="s">
        <v>266</v>
      </c>
      <c r="JDP406" s="105" t="s">
        <v>266</v>
      </c>
      <c r="JDQ406" s="105" t="s">
        <v>266</v>
      </c>
      <c r="JDR406" s="105" t="s">
        <v>266</v>
      </c>
      <c r="JDS406" s="105" t="s">
        <v>266</v>
      </c>
      <c r="JDT406" s="105" t="s">
        <v>266</v>
      </c>
      <c r="JDU406" s="105" t="s">
        <v>266</v>
      </c>
      <c r="JDV406" s="105" t="s">
        <v>266</v>
      </c>
      <c r="JDW406" s="105" t="s">
        <v>266</v>
      </c>
      <c r="JDX406" s="105" t="s">
        <v>266</v>
      </c>
      <c r="JDY406" s="105" t="s">
        <v>266</v>
      </c>
      <c r="JDZ406" s="105" t="s">
        <v>266</v>
      </c>
      <c r="JEA406" s="105" t="s">
        <v>266</v>
      </c>
      <c r="JEB406" s="105" t="s">
        <v>266</v>
      </c>
      <c r="JEC406" s="105" t="s">
        <v>266</v>
      </c>
      <c r="JED406" s="105" t="s">
        <v>266</v>
      </c>
      <c r="JEE406" s="105" t="s">
        <v>266</v>
      </c>
      <c r="JEF406" s="105" t="s">
        <v>266</v>
      </c>
      <c r="JEG406" s="105" t="s">
        <v>266</v>
      </c>
      <c r="JEH406" s="105" t="s">
        <v>266</v>
      </c>
      <c r="JEI406" s="105" t="s">
        <v>266</v>
      </c>
      <c r="JEJ406" s="105" t="s">
        <v>266</v>
      </c>
      <c r="JEK406" s="105" t="s">
        <v>266</v>
      </c>
      <c r="JEL406" s="105" t="s">
        <v>266</v>
      </c>
      <c r="JEM406" s="105" t="s">
        <v>266</v>
      </c>
      <c r="JEN406" s="105" t="s">
        <v>266</v>
      </c>
      <c r="JEO406" s="105" t="s">
        <v>266</v>
      </c>
      <c r="JEP406" s="105" t="s">
        <v>266</v>
      </c>
      <c r="JEQ406" s="105" t="s">
        <v>266</v>
      </c>
      <c r="JER406" s="105" t="s">
        <v>266</v>
      </c>
      <c r="JES406" s="105" t="s">
        <v>266</v>
      </c>
      <c r="JET406" s="105" t="s">
        <v>266</v>
      </c>
      <c r="JEU406" s="105" t="s">
        <v>266</v>
      </c>
      <c r="JEV406" s="105" t="s">
        <v>266</v>
      </c>
      <c r="JEW406" s="105" t="s">
        <v>266</v>
      </c>
      <c r="JEX406" s="105" t="s">
        <v>266</v>
      </c>
      <c r="JEY406" s="105" t="s">
        <v>266</v>
      </c>
      <c r="JEZ406" s="105" t="s">
        <v>266</v>
      </c>
      <c r="JFA406" s="105" t="s">
        <v>266</v>
      </c>
      <c r="JFB406" s="105" t="s">
        <v>266</v>
      </c>
      <c r="JFC406" s="105" t="s">
        <v>266</v>
      </c>
      <c r="JFD406" s="105" t="s">
        <v>266</v>
      </c>
      <c r="JFE406" s="105" t="s">
        <v>266</v>
      </c>
      <c r="JFF406" s="105" t="s">
        <v>266</v>
      </c>
      <c r="JFG406" s="105" t="s">
        <v>266</v>
      </c>
      <c r="JFH406" s="105" t="s">
        <v>266</v>
      </c>
      <c r="JFI406" s="105" t="s">
        <v>266</v>
      </c>
      <c r="JFJ406" s="105" t="s">
        <v>266</v>
      </c>
      <c r="JFK406" s="105" t="s">
        <v>266</v>
      </c>
      <c r="JFL406" s="105" t="s">
        <v>266</v>
      </c>
      <c r="JFM406" s="105" t="s">
        <v>266</v>
      </c>
      <c r="JFN406" s="105" t="s">
        <v>266</v>
      </c>
      <c r="JFO406" s="105" t="s">
        <v>266</v>
      </c>
      <c r="JFP406" s="105" t="s">
        <v>266</v>
      </c>
      <c r="JFQ406" s="105" t="s">
        <v>266</v>
      </c>
      <c r="JFR406" s="105" t="s">
        <v>266</v>
      </c>
      <c r="JFS406" s="105" t="s">
        <v>266</v>
      </c>
      <c r="JFT406" s="105" t="s">
        <v>266</v>
      </c>
      <c r="JFU406" s="105" t="s">
        <v>266</v>
      </c>
      <c r="JFV406" s="105" t="s">
        <v>266</v>
      </c>
      <c r="JFW406" s="105" t="s">
        <v>266</v>
      </c>
      <c r="JFX406" s="105" t="s">
        <v>266</v>
      </c>
      <c r="JFY406" s="105" t="s">
        <v>266</v>
      </c>
      <c r="JFZ406" s="105" t="s">
        <v>266</v>
      </c>
      <c r="JGA406" s="105" t="s">
        <v>266</v>
      </c>
      <c r="JGB406" s="105" t="s">
        <v>266</v>
      </c>
      <c r="JGC406" s="105" t="s">
        <v>266</v>
      </c>
      <c r="JGD406" s="105" t="s">
        <v>266</v>
      </c>
      <c r="JGE406" s="105" t="s">
        <v>266</v>
      </c>
      <c r="JGF406" s="105" t="s">
        <v>266</v>
      </c>
      <c r="JGG406" s="105" t="s">
        <v>266</v>
      </c>
      <c r="JGH406" s="105" t="s">
        <v>266</v>
      </c>
      <c r="JGI406" s="105" t="s">
        <v>266</v>
      </c>
      <c r="JGJ406" s="105" t="s">
        <v>266</v>
      </c>
      <c r="JGK406" s="105" t="s">
        <v>266</v>
      </c>
      <c r="JGL406" s="105" t="s">
        <v>266</v>
      </c>
      <c r="JGM406" s="105" t="s">
        <v>266</v>
      </c>
      <c r="JGN406" s="105" t="s">
        <v>266</v>
      </c>
      <c r="JGO406" s="105" t="s">
        <v>266</v>
      </c>
      <c r="JGP406" s="105" t="s">
        <v>266</v>
      </c>
      <c r="JGQ406" s="105" t="s">
        <v>266</v>
      </c>
      <c r="JGR406" s="105" t="s">
        <v>266</v>
      </c>
      <c r="JGS406" s="105" t="s">
        <v>266</v>
      </c>
      <c r="JGT406" s="105" t="s">
        <v>266</v>
      </c>
      <c r="JGU406" s="105" t="s">
        <v>266</v>
      </c>
      <c r="JGV406" s="105" t="s">
        <v>266</v>
      </c>
      <c r="JGW406" s="105" t="s">
        <v>266</v>
      </c>
      <c r="JGX406" s="105" t="s">
        <v>266</v>
      </c>
      <c r="JGY406" s="105" t="s">
        <v>266</v>
      </c>
      <c r="JGZ406" s="105" t="s">
        <v>266</v>
      </c>
      <c r="JHA406" s="105" t="s">
        <v>266</v>
      </c>
      <c r="JHB406" s="105" t="s">
        <v>266</v>
      </c>
      <c r="JHC406" s="105" t="s">
        <v>266</v>
      </c>
      <c r="JHD406" s="105" t="s">
        <v>266</v>
      </c>
      <c r="JHE406" s="105" t="s">
        <v>266</v>
      </c>
      <c r="JHF406" s="105" t="s">
        <v>266</v>
      </c>
      <c r="JHG406" s="105" t="s">
        <v>266</v>
      </c>
      <c r="JHH406" s="105" t="s">
        <v>266</v>
      </c>
      <c r="JHI406" s="105" t="s">
        <v>266</v>
      </c>
      <c r="JHJ406" s="105" t="s">
        <v>266</v>
      </c>
      <c r="JHK406" s="105" t="s">
        <v>266</v>
      </c>
      <c r="JHL406" s="105" t="s">
        <v>266</v>
      </c>
      <c r="JHM406" s="105" t="s">
        <v>266</v>
      </c>
      <c r="JHN406" s="105" t="s">
        <v>266</v>
      </c>
      <c r="JHO406" s="105" t="s">
        <v>266</v>
      </c>
      <c r="JHP406" s="105" t="s">
        <v>266</v>
      </c>
      <c r="JHQ406" s="105" t="s">
        <v>266</v>
      </c>
      <c r="JHR406" s="105" t="s">
        <v>266</v>
      </c>
      <c r="JHS406" s="105" t="s">
        <v>266</v>
      </c>
      <c r="JHT406" s="105" t="s">
        <v>266</v>
      </c>
      <c r="JHU406" s="105" t="s">
        <v>266</v>
      </c>
      <c r="JHV406" s="105" t="s">
        <v>266</v>
      </c>
      <c r="JHW406" s="105" t="s">
        <v>266</v>
      </c>
      <c r="JHX406" s="105" t="s">
        <v>266</v>
      </c>
      <c r="JHY406" s="105" t="s">
        <v>266</v>
      </c>
      <c r="JHZ406" s="105" t="s">
        <v>266</v>
      </c>
      <c r="JIA406" s="105" t="s">
        <v>266</v>
      </c>
      <c r="JIB406" s="105" t="s">
        <v>266</v>
      </c>
      <c r="JIC406" s="105" t="s">
        <v>266</v>
      </c>
      <c r="JID406" s="105" t="s">
        <v>266</v>
      </c>
      <c r="JIE406" s="105" t="s">
        <v>266</v>
      </c>
      <c r="JIF406" s="105" t="s">
        <v>266</v>
      </c>
      <c r="JIG406" s="105" t="s">
        <v>266</v>
      </c>
      <c r="JIH406" s="105" t="s">
        <v>266</v>
      </c>
      <c r="JII406" s="105" t="s">
        <v>266</v>
      </c>
      <c r="JIJ406" s="105" t="s">
        <v>266</v>
      </c>
      <c r="JIK406" s="105" t="s">
        <v>266</v>
      </c>
      <c r="JIL406" s="105" t="s">
        <v>266</v>
      </c>
      <c r="JIM406" s="105" t="s">
        <v>266</v>
      </c>
      <c r="JIN406" s="105" t="s">
        <v>266</v>
      </c>
      <c r="JIO406" s="105" t="s">
        <v>266</v>
      </c>
      <c r="JIP406" s="105" t="s">
        <v>266</v>
      </c>
      <c r="JIQ406" s="105" t="s">
        <v>266</v>
      </c>
      <c r="JIR406" s="105" t="s">
        <v>266</v>
      </c>
      <c r="JIS406" s="105" t="s">
        <v>266</v>
      </c>
      <c r="JIT406" s="105" t="s">
        <v>266</v>
      </c>
      <c r="JIU406" s="105" t="s">
        <v>266</v>
      </c>
      <c r="JIV406" s="105" t="s">
        <v>266</v>
      </c>
      <c r="JIW406" s="105" t="s">
        <v>266</v>
      </c>
      <c r="JIX406" s="105" t="s">
        <v>266</v>
      </c>
      <c r="JIY406" s="105" t="s">
        <v>266</v>
      </c>
      <c r="JIZ406" s="105" t="s">
        <v>266</v>
      </c>
      <c r="JJA406" s="105" t="s">
        <v>266</v>
      </c>
      <c r="JJB406" s="105" t="s">
        <v>266</v>
      </c>
      <c r="JJC406" s="105" t="s">
        <v>266</v>
      </c>
      <c r="JJD406" s="105" t="s">
        <v>266</v>
      </c>
      <c r="JJE406" s="105" t="s">
        <v>266</v>
      </c>
      <c r="JJF406" s="105" t="s">
        <v>266</v>
      </c>
      <c r="JJG406" s="105" t="s">
        <v>266</v>
      </c>
      <c r="JJH406" s="105" t="s">
        <v>266</v>
      </c>
      <c r="JJI406" s="105" t="s">
        <v>266</v>
      </c>
      <c r="JJJ406" s="105" t="s">
        <v>266</v>
      </c>
      <c r="JJK406" s="105" t="s">
        <v>266</v>
      </c>
      <c r="JJL406" s="105" t="s">
        <v>266</v>
      </c>
      <c r="JJM406" s="105" t="s">
        <v>266</v>
      </c>
      <c r="JJN406" s="105" t="s">
        <v>266</v>
      </c>
      <c r="JJO406" s="105" t="s">
        <v>266</v>
      </c>
      <c r="JJP406" s="105" t="s">
        <v>266</v>
      </c>
      <c r="JJQ406" s="105" t="s">
        <v>266</v>
      </c>
      <c r="JJR406" s="105" t="s">
        <v>266</v>
      </c>
      <c r="JJS406" s="105" t="s">
        <v>266</v>
      </c>
      <c r="JJT406" s="105" t="s">
        <v>266</v>
      </c>
      <c r="JJU406" s="105" t="s">
        <v>266</v>
      </c>
      <c r="JJV406" s="105" t="s">
        <v>266</v>
      </c>
      <c r="JJW406" s="105" t="s">
        <v>266</v>
      </c>
      <c r="JJX406" s="105" t="s">
        <v>266</v>
      </c>
      <c r="JJY406" s="105" t="s">
        <v>266</v>
      </c>
      <c r="JJZ406" s="105" t="s">
        <v>266</v>
      </c>
      <c r="JKA406" s="105" t="s">
        <v>266</v>
      </c>
      <c r="JKB406" s="105" t="s">
        <v>266</v>
      </c>
      <c r="JKC406" s="105" t="s">
        <v>266</v>
      </c>
      <c r="JKD406" s="105" t="s">
        <v>266</v>
      </c>
      <c r="JKE406" s="105" t="s">
        <v>266</v>
      </c>
      <c r="JKF406" s="105" t="s">
        <v>266</v>
      </c>
      <c r="JKG406" s="105" t="s">
        <v>266</v>
      </c>
      <c r="JKH406" s="105" t="s">
        <v>266</v>
      </c>
      <c r="JKI406" s="105" t="s">
        <v>266</v>
      </c>
      <c r="JKJ406" s="105" t="s">
        <v>266</v>
      </c>
      <c r="JKK406" s="105" t="s">
        <v>266</v>
      </c>
      <c r="JKL406" s="105" t="s">
        <v>266</v>
      </c>
      <c r="JKM406" s="105" t="s">
        <v>266</v>
      </c>
      <c r="JKN406" s="105" t="s">
        <v>266</v>
      </c>
      <c r="JKO406" s="105" t="s">
        <v>266</v>
      </c>
      <c r="JKP406" s="105" t="s">
        <v>266</v>
      </c>
      <c r="JKQ406" s="105" t="s">
        <v>266</v>
      </c>
      <c r="JKR406" s="105" t="s">
        <v>266</v>
      </c>
      <c r="JKS406" s="105" t="s">
        <v>266</v>
      </c>
      <c r="JKT406" s="105" t="s">
        <v>266</v>
      </c>
      <c r="JKU406" s="105" t="s">
        <v>266</v>
      </c>
      <c r="JKV406" s="105" t="s">
        <v>266</v>
      </c>
      <c r="JKW406" s="105" t="s">
        <v>266</v>
      </c>
      <c r="JKX406" s="105" t="s">
        <v>266</v>
      </c>
      <c r="JKY406" s="105" t="s">
        <v>266</v>
      </c>
      <c r="JKZ406" s="105" t="s">
        <v>266</v>
      </c>
      <c r="JLA406" s="105" t="s">
        <v>266</v>
      </c>
      <c r="JLB406" s="105" t="s">
        <v>266</v>
      </c>
      <c r="JLC406" s="105" t="s">
        <v>266</v>
      </c>
      <c r="JLD406" s="105" t="s">
        <v>266</v>
      </c>
      <c r="JLE406" s="105" t="s">
        <v>266</v>
      </c>
      <c r="JLF406" s="105" t="s">
        <v>266</v>
      </c>
      <c r="JLG406" s="105" t="s">
        <v>266</v>
      </c>
      <c r="JLH406" s="105" t="s">
        <v>266</v>
      </c>
      <c r="JLI406" s="105" t="s">
        <v>266</v>
      </c>
      <c r="JLJ406" s="105" t="s">
        <v>266</v>
      </c>
      <c r="JLK406" s="105" t="s">
        <v>266</v>
      </c>
      <c r="JLL406" s="105" t="s">
        <v>266</v>
      </c>
      <c r="JLM406" s="105" t="s">
        <v>266</v>
      </c>
      <c r="JLN406" s="105" t="s">
        <v>266</v>
      </c>
      <c r="JLO406" s="105" t="s">
        <v>266</v>
      </c>
      <c r="JLP406" s="105" t="s">
        <v>266</v>
      </c>
      <c r="JLQ406" s="105" t="s">
        <v>266</v>
      </c>
      <c r="JLR406" s="105" t="s">
        <v>266</v>
      </c>
      <c r="JLS406" s="105" t="s">
        <v>266</v>
      </c>
      <c r="JLT406" s="105" t="s">
        <v>266</v>
      </c>
      <c r="JLU406" s="105" t="s">
        <v>266</v>
      </c>
      <c r="JLV406" s="105" t="s">
        <v>266</v>
      </c>
      <c r="JLW406" s="105" t="s">
        <v>266</v>
      </c>
      <c r="JLX406" s="105" t="s">
        <v>266</v>
      </c>
      <c r="JLY406" s="105" t="s">
        <v>266</v>
      </c>
      <c r="JLZ406" s="105" t="s">
        <v>266</v>
      </c>
      <c r="JMA406" s="105" t="s">
        <v>266</v>
      </c>
      <c r="JMB406" s="105" t="s">
        <v>266</v>
      </c>
      <c r="JMC406" s="105" t="s">
        <v>266</v>
      </c>
      <c r="JMD406" s="105" t="s">
        <v>266</v>
      </c>
      <c r="JME406" s="105" t="s">
        <v>266</v>
      </c>
      <c r="JMF406" s="105" t="s">
        <v>266</v>
      </c>
      <c r="JMG406" s="105" t="s">
        <v>266</v>
      </c>
      <c r="JMH406" s="105" t="s">
        <v>266</v>
      </c>
      <c r="JMI406" s="105" t="s">
        <v>266</v>
      </c>
      <c r="JMJ406" s="105" t="s">
        <v>266</v>
      </c>
      <c r="JMK406" s="105" t="s">
        <v>266</v>
      </c>
      <c r="JML406" s="105" t="s">
        <v>266</v>
      </c>
      <c r="JMM406" s="105" t="s">
        <v>266</v>
      </c>
      <c r="JMN406" s="105" t="s">
        <v>266</v>
      </c>
      <c r="JMO406" s="105" t="s">
        <v>266</v>
      </c>
      <c r="JMP406" s="105" t="s">
        <v>266</v>
      </c>
      <c r="JMQ406" s="105" t="s">
        <v>266</v>
      </c>
      <c r="JMR406" s="105" t="s">
        <v>266</v>
      </c>
      <c r="JMS406" s="105" t="s">
        <v>266</v>
      </c>
      <c r="JMT406" s="105" t="s">
        <v>266</v>
      </c>
      <c r="JMU406" s="105" t="s">
        <v>266</v>
      </c>
      <c r="JMV406" s="105" t="s">
        <v>266</v>
      </c>
      <c r="JMW406" s="105" t="s">
        <v>266</v>
      </c>
      <c r="JMX406" s="105" t="s">
        <v>266</v>
      </c>
      <c r="JMY406" s="105" t="s">
        <v>266</v>
      </c>
      <c r="JMZ406" s="105" t="s">
        <v>266</v>
      </c>
      <c r="JNA406" s="105" t="s">
        <v>266</v>
      </c>
      <c r="JNB406" s="105" t="s">
        <v>266</v>
      </c>
      <c r="JNC406" s="105" t="s">
        <v>266</v>
      </c>
      <c r="JND406" s="105" t="s">
        <v>266</v>
      </c>
      <c r="JNE406" s="105" t="s">
        <v>266</v>
      </c>
      <c r="JNF406" s="105" t="s">
        <v>266</v>
      </c>
      <c r="JNG406" s="105" t="s">
        <v>266</v>
      </c>
      <c r="JNH406" s="105" t="s">
        <v>266</v>
      </c>
      <c r="JNI406" s="105" t="s">
        <v>266</v>
      </c>
      <c r="JNJ406" s="105" t="s">
        <v>266</v>
      </c>
      <c r="JNK406" s="105" t="s">
        <v>266</v>
      </c>
      <c r="JNL406" s="105" t="s">
        <v>266</v>
      </c>
      <c r="JNM406" s="105" t="s">
        <v>266</v>
      </c>
      <c r="JNN406" s="105" t="s">
        <v>266</v>
      </c>
      <c r="JNO406" s="105" t="s">
        <v>266</v>
      </c>
      <c r="JNP406" s="105" t="s">
        <v>266</v>
      </c>
      <c r="JNQ406" s="105" t="s">
        <v>266</v>
      </c>
      <c r="JNR406" s="105" t="s">
        <v>266</v>
      </c>
      <c r="JNS406" s="105" t="s">
        <v>266</v>
      </c>
      <c r="JNT406" s="105" t="s">
        <v>266</v>
      </c>
      <c r="JNU406" s="105" t="s">
        <v>266</v>
      </c>
      <c r="JNV406" s="105" t="s">
        <v>266</v>
      </c>
      <c r="JNW406" s="105" t="s">
        <v>266</v>
      </c>
      <c r="JNX406" s="105" t="s">
        <v>266</v>
      </c>
      <c r="JNY406" s="105" t="s">
        <v>266</v>
      </c>
      <c r="JNZ406" s="105" t="s">
        <v>266</v>
      </c>
      <c r="JOA406" s="105" t="s">
        <v>266</v>
      </c>
      <c r="JOB406" s="105" t="s">
        <v>266</v>
      </c>
      <c r="JOC406" s="105" t="s">
        <v>266</v>
      </c>
      <c r="JOD406" s="105" t="s">
        <v>266</v>
      </c>
      <c r="JOE406" s="105" t="s">
        <v>266</v>
      </c>
      <c r="JOF406" s="105" t="s">
        <v>266</v>
      </c>
      <c r="JOG406" s="105" t="s">
        <v>266</v>
      </c>
      <c r="JOH406" s="105" t="s">
        <v>266</v>
      </c>
      <c r="JOI406" s="105" t="s">
        <v>266</v>
      </c>
      <c r="JOJ406" s="105" t="s">
        <v>266</v>
      </c>
      <c r="JOK406" s="105" t="s">
        <v>266</v>
      </c>
      <c r="JOL406" s="105" t="s">
        <v>266</v>
      </c>
      <c r="JOM406" s="105" t="s">
        <v>266</v>
      </c>
      <c r="JON406" s="105" t="s">
        <v>266</v>
      </c>
      <c r="JOO406" s="105" t="s">
        <v>266</v>
      </c>
      <c r="JOP406" s="105" t="s">
        <v>266</v>
      </c>
      <c r="JOQ406" s="105" t="s">
        <v>266</v>
      </c>
      <c r="JOR406" s="105" t="s">
        <v>266</v>
      </c>
      <c r="JOS406" s="105" t="s">
        <v>266</v>
      </c>
      <c r="JOT406" s="105" t="s">
        <v>266</v>
      </c>
      <c r="JOU406" s="105" t="s">
        <v>266</v>
      </c>
      <c r="JOV406" s="105" t="s">
        <v>266</v>
      </c>
      <c r="JOW406" s="105" t="s">
        <v>266</v>
      </c>
      <c r="JOX406" s="105" t="s">
        <v>266</v>
      </c>
      <c r="JOY406" s="105" t="s">
        <v>266</v>
      </c>
      <c r="JOZ406" s="105" t="s">
        <v>266</v>
      </c>
      <c r="JPA406" s="105" t="s">
        <v>266</v>
      </c>
      <c r="JPB406" s="105" t="s">
        <v>266</v>
      </c>
      <c r="JPC406" s="105" t="s">
        <v>266</v>
      </c>
      <c r="JPD406" s="105" t="s">
        <v>266</v>
      </c>
      <c r="JPE406" s="105" t="s">
        <v>266</v>
      </c>
      <c r="JPF406" s="105" t="s">
        <v>266</v>
      </c>
      <c r="JPG406" s="105" t="s">
        <v>266</v>
      </c>
      <c r="JPH406" s="105" t="s">
        <v>266</v>
      </c>
      <c r="JPI406" s="105" t="s">
        <v>266</v>
      </c>
      <c r="JPJ406" s="105" t="s">
        <v>266</v>
      </c>
      <c r="JPK406" s="105" t="s">
        <v>266</v>
      </c>
      <c r="JPL406" s="105" t="s">
        <v>266</v>
      </c>
      <c r="JPM406" s="105" t="s">
        <v>266</v>
      </c>
      <c r="JPN406" s="105" t="s">
        <v>266</v>
      </c>
      <c r="JPO406" s="105" t="s">
        <v>266</v>
      </c>
      <c r="JPP406" s="105" t="s">
        <v>266</v>
      </c>
      <c r="JPQ406" s="105" t="s">
        <v>266</v>
      </c>
      <c r="JPR406" s="105" t="s">
        <v>266</v>
      </c>
      <c r="JPS406" s="105" t="s">
        <v>266</v>
      </c>
      <c r="JPT406" s="105" t="s">
        <v>266</v>
      </c>
      <c r="JPU406" s="105" t="s">
        <v>266</v>
      </c>
      <c r="JPV406" s="105" t="s">
        <v>266</v>
      </c>
      <c r="JPW406" s="105" t="s">
        <v>266</v>
      </c>
      <c r="JPX406" s="105" t="s">
        <v>266</v>
      </c>
      <c r="JPY406" s="105" t="s">
        <v>266</v>
      </c>
      <c r="JPZ406" s="105" t="s">
        <v>266</v>
      </c>
      <c r="JQA406" s="105" t="s">
        <v>266</v>
      </c>
      <c r="JQB406" s="105" t="s">
        <v>266</v>
      </c>
      <c r="JQC406" s="105" t="s">
        <v>266</v>
      </c>
      <c r="JQD406" s="105" t="s">
        <v>266</v>
      </c>
      <c r="JQE406" s="105" t="s">
        <v>266</v>
      </c>
      <c r="JQF406" s="105" t="s">
        <v>266</v>
      </c>
      <c r="JQG406" s="105" t="s">
        <v>266</v>
      </c>
      <c r="JQH406" s="105" t="s">
        <v>266</v>
      </c>
      <c r="JQI406" s="105" t="s">
        <v>266</v>
      </c>
      <c r="JQJ406" s="105" t="s">
        <v>266</v>
      </c>
      <c r="JQK406" s="105" t="s">
        <v>266</v>
      </c>
      <c r="JQL406" s="105" t="s">
        <v>266</v>
      </c>
      <c r="JQM406" s="105" t="s">
        <v>266</v>
      </c>
      <c r="JQN406" s="105" t="s">
        <v>266</v>
      </c>
      <c r="JQO406" s="105" t="s">
        <v>266</v>
      </c>
      <c r="JQP406" s="105" t="s">
        <v>266</v>
      </c>
      <c r="JQQ406" s="105" t="s">
        <v>266</v>
      </c>
      <c r="JQR406" s="105" t="s">
        <v>266</v>
      </c>
      <c r="JQS406" s="105" t="s">
        <v>266</v>
      </c>
      <c r="JQT406" s="105" t="s">
        <v>266</v>
      </c>
      <c r="JQU406" s="105" t="s">
        <v>266</v>
      </c>
      <c r="JQV406" s="105" t="s">
        <v>266</v>
      </c>
      <c r="JQW406" s="105" t="s">
        <v>266</v>
      </c>
      <c r="JQX406" s="105" t="s">
        <v>266</v>
      </c>
      <c r="JQY406" s="105" t="s">
        <v>266</v>
      </c>
      <c r="JQZ406" s="105" t="s">
        <v>266</v>
      </c>
      <c r="JRA406" s="105" t="s">
        <v>266</v>
      </c>
      <c r="JRB406" s="105" t="s">
        <v>266</v>
      </c>
      <c r="JRC406" s="105" t="s">
        <v>266</v>
      </c>
      <c r="JRD406" s="105" t="s">
        <v>266</v>
      </c>
      <c r="JRE406" s="105" t="s">
        <v>266</v>
      </c>
      <c r="JRF406" s="105" t="s">
        <v>266</v>
      </c>
      <c r="JRG406" s="105" t="s">
        <v>266</v>
      </c>
      <c r="JRH406" s="105" t="s">
        <v>266</v>
      </c>
      <c r="JRI406" s="105" t="s">
        <v>266</v>
      </c>
      <c r="JRJ406" s="105" t="s">
        <v>266</v>
      </c>
      <c r="JRK406" s="105" t="s">
        <v>266</v>
      </c>
      <c r="JRL406" s="105" t="s">
        <v>266</v>
      </c>
      <c r="JRM406" s="105" t="s">
        <v>266</v>
      </c>
      <c r="JRN406" s="105" t="s">
        <v>266</v>
      </c>
      <c r="JRO406" s="105" t="s">
        <v>266</v>
      </c>
      <c r="JRP406" s="105" t="s">
        <v>266</v>
      </c>
      <c r="JRQ406" s="105" t="s">
        <v>266</v>
      </c>
      <c r="JRR406" s="105" t="s">
        <v>266</v>
      </c>
      <c r="JRS406" s="105" t="s">
        <v>266</v>
      </c>
      <c r="JRT406" s="105" t="s">
        <v>266</v>
      </c>
      <c r="JRU406" s="105" t="s">
        <v>266</v>
      </c>
      <c r="JRV406" s="105" t="s">
        <v>266</v>
      </c>
      <c r="JRW406" s="105" t="s">
        <v>266</v>
      </c>
      <c r="JRX406" s="105" t="s">
        <v>266</v>
      </c>
      <c r="JRY406" s="105" t="s">
        <v>266</v>
      </c>
      <c r="JRZ406" s="105" t="s">
        <v>266</v>
      </c>
      <c r="JSA406" s="105" t="s">
        <v>266</v>
      </c>
      <c r="JSB406" s="105" t="s">
        <v>266</v>
      </c>
      <c r="JSC406" s="105" t="s">
        <v>266</v>
      </c>
      <c r="JSD406" s="105" t="s">
        <v>266</v>
      </c>
      <c r="JSE406" s="105" t="s">
        <v>266</v>
      </c>
      <c r="JSF406" s="105" t="s">
        <v>266</v>
      </c>
      <c r="JSG406" s="105" t="s">
        <v>266</v>
      </c>
      <c r="JSH406" s="105" t="s">
        <v>266</v>
      </c>
      <c r="JSI406" s="105" t="s">
        <v>266</v>
      </c>
      <c r="JSJ406" s="105" t="s">
        <v>266</v>
      </c>
      <c r="JSK406" s="105" t="s">
        <v>266</v>
      </c>
      <c r="JSL406" s="105" t="s">
        <v>266</v>
      </c>
      <c r="JSM406" s="105" t="s">
        <v>266</v>
      </c>
      <c r="JSN406" s="105" t="s">
        <v>266</v>
      </c>
      <c r="JSO406" s="105" t="s">
        <v>266</v>
      </c>
      <c r="JSP406" s="105" t="s">
        <v>266</v>
      </c>
      <c r="JSQ406" s="105" t="s">
        <v>266</v>
      </c>
      <c r="JSR406" s="105" t="s">
        <v>266</v>
      </c>
      <c r="JSS406" s="105" t="s">
        <v>266</v>
      </c>
      <c r="JST406" s="105" t="s">
        <v>266</v>
      </c>
      <c r="JSU406" s="105" t="s">
        <v>266</v>
      </c>
      <c r="JSV406" s="105" t="s">
        <v>266</v>
      </c>
      <c r="JSW406" s="105" t="s">
        <v>266</v>
      </c>
      <c r="JSX406" s="105" t="s">
        <v>266</v>
      </c>
      <c r="JSY406" s="105" t="s">
        <v>266</v>
      </c>
      <c r="JSZ406" s="105" t="s">
        <v>266</v>
      </c>
      <c r="JTA406" s="105" t="s">
        <v>266</v>
      </c>
      <c r="JTB406" s="105" t="s">
        <v>266</v>
      </c>
      <c r="JTC406" s="105" t="s">
        <v>266</v>
      </c>
      <c r="JTD406" s="105" t="s">
        <v>266</v>
      </c>
      <c r="JTE406" s="105" t="s">
        <v>266</v>
      </c>
      <c r="JTF406" s="105" t="s">
        <v>266</v>
      </c>
      <c r="JTG406" s="105" t="s">
        <v>266</v>
      </c>
      <c r="JTH406" s="105" t="s">
        <v>266</v>
      </c>
      <c r="JTI406" s="105" t="s">
        <v>266</v>
      </c>
      <c r="JTJ406" s="105" t="s">
        <v>266</v>
      </c>
      <c r="JTK406" s="105" t="s">
        <v>266</v>
      </c>
      <c r="JTL406" s="105" t="s">
        <v>266</v>
      </c>
      <c r="JTM406" s="105" t="s">
        <v>266</v>
      </c>
      <c r="JTN406" s="105" t="s">
        <v>266</v>
      </c>
      <c r="JTO406" s="105" t="s">
        <v>266</v>
      </c>
      <c r="JTP406" s="105" t="s">
        <v>266</v>
      </c>
      <c r="JTQ406" s="105" t="s">
        <v>266</v>
      </c>
      <c r="JTR406" s="105" t="s">
        <v>266</v>
      </c>
      <c r="JTS406" s="105" t="s">
        <v>266</v>
      </c>
      <c r="JTT406" s="105" t="s">
        <v>266</v>
      </c>
      <c r="JTU406" s="105" t="s">
        <v>266</v>
      </c>
      <c r="JTV406" s="105" t="s">
        <v>266</v>
      </c>
      <c r="JTW406" s="105" t="s">
        <v>266</v>
      </c>
      <c r="JTX406" s="105" t="s">
        <v>266</v>
      </c>
      <c r="JTY406" s="105" t="s">
        <v>266</v>
      </c>
      <c r="JTZ406" s="105" t="s">
        <v>266</v>
      </c>
      <c r="JUA406" s="105" t="s">
        <v>266</v>
      </c>
      <c r="JUB406" s="105" t="s">
        <v>266</v>
      </c>
      <c r="JUC406" s="105" t="s">
        <v>266</v>
      </c>
      <c r="JUD406" s="105" t="s">
        <v>266</v>
      </c>
      <c r="JUE406" s="105" t="s">
        <v>266</v>
      </c>
      <c r="JUF406" s="105" t="s">
        <v>266</v>
      </c>
      <c r="JUG406" s="105" t="s">
        <v>266</v>
      </c>
      <c r="JUH406" s="105" t="s">
        <v>266</v>
      </c>
      <c r="JUI406" s="105" t="s">
        <v>266</v>
      </c>
      <c r="JUJ406" s="105" t="s">
        <v>266</v>
      </c>
      <c r="JUK406" s="105" t="s">
        <v>266</v>
      </c>
      <c r="JUL406" s="105" t="s">
        <v>266</v>
      </c>
      <c r="JUM406" s="105" t="s">
        <v>266</v>
      </c>
      <c r="JUN406" s="105" t="s">
        <v>266</v>
      </c>
      <c r="JUO406" s="105" t="s">
        <v>266</v>
      </c>
      <c r="JUP406" s="105" t="s">
        <v>266</v>
      </c>
      <c r="JUQ406" s="105" t="s">
        <v>266</v>
      </c>
      <c r="JUR406" s="105" t="s">
        <v>266</v>
      </c>
      <c r="JUS406" s="105" t="s">
        <v>266</v>
      </c>
      <c r="JUT406" s="105" t="s">
        <v>266</v>
      </c>
      <c r="JUU406" s="105" t="s">
        <v>266</v>
      </c>
      <c r="JUV406" s="105" t="s">
        <v>266</v>
      </c>
      <c r="JUW406" s="105" t="s">
        <v>266</v>
      </c>
      <c r="JUX406" s="105" t="s">
        <v>266</v>
      </c>
      <c r="JUY406" s="105" t="s">
        <v>266</v>
      </c>
      <c r="JUZ406" s="105" t="s">
        <v>266</v>
      </c>
      <c r="JVA406" s="105" t="s">
        <v>266</v>
      </c>
      <c r="JVB406" s="105" t="s">
        <v>266</v>
      </c>
      <c r="JVC406" s="105" t="s">
        <v>266</v>
      </c>
      <c r="JVD406" s="105" t="s">
        <v>266</v>
      </c>
      <c r="JVE406" s="105" t="s">
        <v>266</v>
      </c>
      <c r="JVF406" s="105" t="s">
        <v>266</v>
      </c>
      <c r="JVG406" s="105" t="s">
        <v>266</v>
      </c>
      <c r="JVH406" s="105" t="s">
        <v>266</v>
      </c>
      <c r="JVI406" s="105" t="s">
        <v>266</v>
      </c>
      <c r="JVJ406" s="105" t="s">
        <v>266</v>
      </c>
      <c r="JVK406" s="105" t="s">
        <v>266</v>
      </c>
      <c r="JVL406" s="105" t="s">
        <v>266</v>
      </c>
      <c r="JVM406" s="105" t="s">
        <v>266</v>
      </c>
      <c r="JVN406" s="105" t="s">
        <v>266</v>
      </c>
      <c r="JVO406" s="105" t="s">
        <v>266</v>
      </c>
      <c r="JVP406" s="105" t="s">
        <v>266</v>
      </c>
      <c r="JVQ406" s="105" t="s">
        <v>266</v>
      </c>
      <c r="JVR406" s="105" t="s">
        <v>266</v>
      </c>
      <c r="JVS406" s="105" t="s">
        <v>266</v>
      </c>
      <c r="JVT406" s="105" t="s">
        <v>266</v>
      </c>
      <c r="JVU406" s="105" t="s">
        <v>266</v>
      </c>
      <c r="JVV406" s="105" t="s">
        <v>266</v>
      </c>
      <c r="JVW406" s="105" t="s">
        <v>266</v>
      </c>
      <c r="JVX406" s="105" t="s">
        <v>266</v>
      </c>
      <c r="JVY406" s="105" t="s">
        <v>266</v>
      </c>
      <c r="JVZ406" s="105" t="s">
        <v>266</v>
      </c>
      <c r="JWA406" s="105" t="s">
        <v>266</v>
      </c>
      <c r="JWB406" s="105" t="s">
        <v>266</v>
      </c>
      <c r="JWC406" s="105" t="s">
        <v>266</v>
      </c>
      <c r="JWD406" s="105" t="s">
        <v>266</v>
      </c>
      <c r="JWE406" s="105" t="s">
        <v>266</v>
      </c>
      <c r="JWF406" s="105" t="s">
        <v>266</v>
      </c>
      <c r="JWG406" s="105" t="s">
        <v>266</v>
      </c>
      <c r="JWH406" s="105" t="s">
        <v>266</v>
      </c>
      <c r="JWI406" s="105" t="s">
        <v>266</v>
      </c>
      <c r="JWJ406" s="105" t="s">
        <v>266</v>
      </c>
      <c r="JWK406" s="105" t="s">
        <v>266</v>
      </c>
      <c r="JWL406" s="105" t="s">
        <v>266</v>
      </c>
      <c r="JWM406" s="105" t="s">
        <v>266</v>
      </c>
      <c r="JWN406" s="105" t="s">
        <v>266</v>
      </c>
      <c r="JWO406" s="105" t="s">
        <v>266</v>
      </c>
      <c r="JWP406" s="105" t="s">
        <v>266</v>
      </c>
      <c r="JWQ406" s="105" t="s">
        <v>266</v>
      </c>
      <c r="JWR406" s="105" t="s">
        <v>266</v>
      </c>
      <c r="JWS406" s="105" t="s">
        <v>266</v>
      </c>
      <c r="JWT406" s="105" t="s">
        <v>266</v>
      </c>
      <c r="JWU406" s="105" t="s">
        <v>266</v>
      </c>
      <c r="JWV406" s="105" t="s">
        <v>266</v>
      </c>
      <c r="JWW406" s="105" t="s">
        <v>266</v>
      </c>
      <c r="JWX406" s="105" t="s">
        <v>266</v>
      </c>
      <c r="JWY406" s="105" t="s">
        <v>266</v>
      </c>
      <c r="JWZ406" s="105" t="s">
        <v>266</v>
      </c>
      <c r="JXA406" s="105" t="s">
        <v>266</v>
      </c>
      <c r="JXB406" s="105" t="s">
        <v>266</v>
      </c>
      <c r="JXC406" s="105" t="s">
        <v>266</v>
      </c>
      <c r="JXD406" s="105" t="s">
        <v>266</v>
      </c>
      <c r="JXE406" s="105" t="s">
        <v>266</v>
      </c>
      <c r="JXF406" s="105" t="s">
        <v>266</v>
      </c>
      <c r="JXG406" s="105" t="s">
        <v>266</v>
      </c>
      <c r="JXH406" s="105" t="s">
        <v>266</v>
      </c>
      <c r="JXI406" s="105" t="s">
        <v>266</v>
      </c>
      <c r="JXJ406" s="105" t="s">
        <v>266</v>
      </c>
      <c r="JXK406" s="105" t="s">
        <v>266</v>
      </c>
      <c r="JXL406" s="105" t="s">
        <v>266</v>
      </c>
      <c r="JXM406" s="105" t="s">
        <v>266</v>
      </c>
      <c r="JXN406" s="105" t="s">
        <v>266</v>
      </c>
      <c r="JXO406" s="105" t="s">
        <v>266</v>
      </c>
      <c r="JXP406" s="105" t="s">
        <v>266</v>
      </c>
      <c r="JXQ406" s="105" t="s">
        <v>266</v>
      </c>
      <c r="JXR406" s="105" t="s">
        <v>266</v>
      </c>
      <c r="JXS406" s="105" t="s">
        <v>266</v>
      </c>
      <c r="JXT406" s="105" t="s">
        <v>266</v>
      </c>
      <c r="JXU406" s="105" t="s">
        <v>266</v>
      </c>
      <c r="JXV406" s="105" t="s">
        <v>266</v>
      </c>
      <c r="JXW406" s="105" t="s">
        <v>266</v>
      </c>
      <c r="JXX406" s="105" t="s">
        <v>266</v>
      </c>
      <c r="JXY406" s="105" t="s">
        <v>266</v>
      </c>
      <c r="JXZ406" s="105" t="s">
        <v>266</v>
      </c>
      <c r="JYA406" s="105" t="s">
        <v>266</v>
      </c>
      <c r="JYB406" s="105" t="s">
        <v>266</v>
      </c>
      <c r="JYC406" s="105" t="s">
        <v>266</v>
      </c>
      <c r="JYD406" s="105" t="s">
        <v>266</v>
      </c>
      <c r="JYE406" s="105" t="s">
        <v>266</v>
      </c>
      <c r="JYF406" s="105" t="s">
        <v>266</v>
      </c>
      <c r="JYG406" s="105" t="s">
        <v>266</v>
      </c>
      <c r="JYH406" s="105" t="s">
        <v>266</v>
      </c>
      <c r="JYI406" s="105" t="s">
        <v>266</v>
      </c>
      <c r="JYJ406" s="105" t="s">
        <v>266</v>
      </c>
      <c r="JYK406" s="105" t="s">
        <v>266</v>
      </c>
      <c r="JYL406" s="105" t="s">
        <v>266</v>
      </c>
      <c r="JYM406" s="105" t="s">
        <v>266</v>
      </c>
      <c r="JYN406" s="105" t="s">
        <v>266</v>
      </c>
      <c r="JYO406" s="105" t="s">
        <v>266</v>
      </c>
      <c r="JYP406" s="105" t="s">
        <v>266</v>
      </c>
      <c r="JYQ406" s="105" t="s">
        <v>266</v>
      </c>
      <c r="JYR406" s="105" t="s">
        <v>266</v>
      </c>
      <c r="JYS406" s="105" t="s">
        <v>266</v>
      </c>
      <c r="JYT406" s="105" t="s">
        <v>266</v>
      </c>
      <c r="JYU406" s="105" t="s">
        <v>266</v>
      </c>
      <c r="JYV406" s="105" t="s">
        <v>266</v>
      </c>
      <c r="JYW406" s="105" t="s">
        <v>266</v>
      </c>
      <c r="JYX406" s="105" t="s">
        <v>266</v>
      </c>
      <c r="JYY406" s="105" t="s">
        <v>266</v>
      </c>
      <c r="JYZ406" s="105" t="s">
        <v>266</v>
      </c>
      <c r="JZA406" s="105" t="s">
        <v>266</v>
      </c>
      <c r="JZB406" s="105" t="s">
        <v>266</v>
      </c>
      <c r="JZC406" s="105" t="s">
        <v>266</v>
      </c>
      <c r="JZD406" s="105" t="s">
        <v>266</v>
      </c>
      <c r="JZE406" s="105" t="s">
        <v>266</v>
      </c>
      <c r="JZF406" s="105" t="s">
        <v>266</v>
      </c>
      <c r="JZG406" s="105" t="s">
        <v>266</v>
      </c>
      <c r="JZH406" s="105" t="s">
        <v>266</v>
      </c>
      <c r="JZI406" s="105" t="s">
        <v>266</v>
      </c>
      <c r="JZJ406" s="105" t="s">
        <v>266</v>
      </c>
      <c r="JZK406" s="105" t="s">
        <v>266</v>
      </c>
      <c r="JZL406" s="105" t="s">
        <v>266</v>
      </c>
      <c r="JZM406" s="105" t="s">
        <v>266</v>
      </c>
      <c r="JZN406" s="105" t="s">
        <v>266</v>
      </c>
      <c r="JZO406" s="105" t="s">
        <v>266</v>
      </c>
      <c r="JZP406" s="105" t="s">
        <v>266</v>
      </c>
      <c r="JZQ406" s="105" t="s">
        <v>266</v>
      </c>
      <c r="JZR406" s="105" t="s">
        <v>266</v>
      </c>
      <c r="JZS406" s="105" t="s">
        <v>266</v>
      </c>
      <c r="JZT406" s="105" t="s">
        <v>266</v>
      </c>
      <c r="JZU406" s="105" t="s">
        <v>266</v>
      </c>
      <c r="JZV406" s="105" t="s">
        <v>266</v>
      </c>
      <c r="JZW406" s="105" t="s">
        <v>266</v>
      </c>
      <c r="JZX406" s="105" t="s">
        <v>266</v>
      </c>
      <c r="JZY406" s="105" t="s">
        <v>266</v>
      </c>
      <c r="JZZ406" s="105" t="s">
        <v>266</v>
      </c>
      <c r="KAA406" s="105" t="s">
        <v>266</v>
      </c>
      <c r="KAB406" s="105" t="s">
        <v>266</v>
      </c>
      <c r="KAC406" s="105" t="s">
        <v>266</v>
      </c>
      <c r="KAD406" s="105" t="s">
        <v>266</v>
      </c>
      <c r="KAE406" s="105" t="s">
        <v>266</v>
      </c>
      <c r="KAF406" s="105" t="s">
        <v>266</v>
      </c>
      <c r="KAG406" s="105" t="s">
        <v>266</v>
      </c>
      <c r="KAH406" s="105" t="s">
        <v>266</v>
      </c>
      <c r="KAI406" s="105" t="s">
        <v>266</v>
      </c>
      <c r="KAJ406" s="105" t="s">
        <v>266</v>
      </c>
      <c r="KAK406" s="105" t="s">
        <v>266</v>
      </c>
      <c r="KAL406" s="105" t="s">
        <v>266</v>
      </c>
      <c r="KAM406" s="105" t="s">
        <v>266</v>
      </c>
      <c r="KAN406" s="105" t="s">
        <v>266</v>
      </c>
      <c r="KAO406" s="105" t="s">
        <v>266</v>
      </c>
      <c r="KAP406" s="105" t="s">
        <v>266</v>
      </c>
      <c r="KAQ406" s="105" t="s">
        <v>266</v>
      </c>
      <c r="KAR406" s="105" t="s">
        <v>266</v>
      </c>
      <c r="KAS406" s="105" t="s">
        <v>266</v>
      </c>
      <c r="KAT406" s="105" t="s">
        <v>266</v>
      </c>
      <c r="KAU406" s="105" t="s">
        <v>266</v>
      </c>
      <c r="KAV406" s="105" t="s">
        <v>266</v>
      </c>
      <c r="KAW406" s="105" t="s">
        <v>266</v>
      </c>
      <c r="KAX406" s="105" t="s">
        <v>266</v>
      </c>
      <c r="KAY406" s="105" t="s">
        <v>266</v>
      </c>
      <c r="KAZ406" s="105" t="s">
        <v>266</v>
      </c>
      <c r="KBA406" s="105" t="s">
        <v>266</v>
      </c>
      <c r="KBB406" s="105" t="s">
        <v>266</v>
      </c>
      <c r="KBC406" s="105" t="s">
        <v>266</v>
      </c>
      <c r="KBD406" s="105" t="s">
        <v>266</v>
      </c>
      <c r="KBE406" s="105" t="s">
        <v>266</v>
      </c>
      <c r="KBF406" s="105" t="s">
        <v>266</v>
      </c>
      <c r="KBG406" s="105" t="s">
        <v>266</v>
      </c>
      <c r="KBH406" s="105" t="s">
        <v>266</v>
      </c>
      <c r="KBI406" s="105" t="s">
        <v>266</v>
      </c>
      <c r="KBJ406" s="105" t="s">
        <v>266</v>
      </c>
      <c r="KBK406" s="105" t="s">
        <v>266</v>
      </c>
      <c r="KBL406" s="105" t="s">
        <v>266</v>
      </c>
      <c r="KBM406" s="105" t="s">
        <v>266</v>
      </c>
      <c r="KBN406" s="105" t="s">
        <v>266</v>
      </c>
      <c r="KBO406" s="105" t="s">
        <v>266</v>
      </c>
      <c r="KBP406" s="105" t="s">
        <v>266</v>
      </c>
      <c r="KBQ406" s="105" t="s">
        <v>266</v>
      </c>
      <c r="KBR406" s="105" t="s">
        <v>266</v>
      </c>
      <c r="KBS406" s="105" t="s">
        <v>266</v>
      </c>
      <c r="KBT406" s="105" t="s">
        <v>266</v>
      </c>
      <c r="KBU406" s="105" t="s">
        <v>266</v>
      </c>
      <c r="KBV406" s="105" t="s">
        <v>266</v>
      </c>
      <c r="KBW406" s="105" t="s">
        <v>266</v>
      </c>
      <c r="KBX406" s="105" t="s">
        <v>266</v>
      </c>
      <c r="KBY406" s="105" t="s">
        <v>266</v>
      </c>
      <c r="KBZ406" s="105" t="s">
        <v>266</v>
      </c>
      <c r="KCA406" s="105" t="s">
        <v>266</v>
      </c>
      <c r="KCB406" s="105" t="s">
        <v>266</v>
      </c>
      <c r="KCC406" s="105" t="s">
        <v>266</v>
      </c>
      <c r="KCD406" s="105" t="s">
        <v>266</v>
      </c>
      <c r="KCE406" s="105" t="s">
        <v>266</v>
      </c>
      <c r="KCF406" s="105" t="s">
        <v>266</v>
      </c>
      <c r="KCG406" s="105" t="s">
        <v>266</v>
      </c>
      <c r="KCH406" s="105" t="s">
        <v>266</v>
      </c>
      <c r="KCI406" s="105" t="s">
        <v>266</v>
      </c>
      <c r="KCJ406" s="105" t="s">
        <v>266</v>
      </c>
      <c r="KCK406" s="105" t="s">
        <v>266</v>
      </c>
      <c r="KCL406" s="105" t="s">
        <v>266</v>
      </c>
      <c r="KCM406" s="105" t="s">
        <v>266</v>
      </c>
      <c r="KCN406" s="105" t="s">
        <v>266</v>
      </c>
      <c r="KCO406" s="105" t="s">
        <v>266</v>
      </c>
      <c r="KCP406" s="105" t="s">
        <v>266</v>
      </c>
      <c r="KCQ406" s="105" t="s">
        <v>266</v>
      </c>
      <c r="KCR406" s="105" t="s">
        <v>266</v>
      </c>
      <c r="KCS406" s="105" t="s">
        <v>266</v>
      </c>
      <c r="KCT406" s="105" t="s">
        <v>266</v>
      </c>
      <c r="KCU406" s="105" t="s">
        <v>266</v>
      </c>
      <c r="KCV406" s="105" t="s">
        <v>266</v>
      </c>
      <c r="KCW406" s="105" t="s">
        <v>266</v>
      </c>
      <c r="KCX406" s="105" t="s">
        <v>266</v>
      </c>
      <c r="KCY406" s="105" t="s">
        <v>266</v>
      </c>
      <c r="KCZ406" s="105" t="s">
        <v>266</v>
      </c>
      <c r="KDA406" s="105" t="s">
        <v>266</v>
      </c>
      <c r="KDB406" s="105" t="s">
        <v>266</v>
      </c>
      <c r="KDC406" s="105" t="s">
        <v>266</v>
      </c>
      <c r="KDD406" s="105" t="s">
        <v>266</v>
      </c>
      <c r="KDE406" s="105" t="s">
        <v>266</v>
      </c>
      <c r="KDF406" s="105" t="s">
        <v>266</v>
      </c>
      <c r="KDG406" s="105" t="s">
        <v>266</v>
      </c>
      <c r="KDH406" s="105" t="s">
        <v>266</v>
      </c>
      <c r="KDI406" s="105" t="s">
        <v>266</v>
      </c>
      <c r="KDJ406" s="105" t="s">
        <v>266</v>
      </c>
      <c r="KDK406" s="105" t="s">
        <v>266</v>
      </c>
      <c r="KDL406" s="105" t="s">
        <v>266</v>
      </c>
      <c r="KDM406" s="105" t="s">
        <v>266</v>
      </c>
      <c r="KDN406" s="105" t="s">
        <v>266</v>
      </c>
      <c r="KDO406" s="105" t="s">
        <v>266</v>
      </c>
      <c r="KDP406" s="105" t="s">
        <v>266</v>
      </c>
      <c r="KDQ406" s="105" t="s">
        <v>266</v>
      </c>
      <c r="KDR406" s="105" t="s">
        <v>266</v>
      </c>
      <c r="KDS406" s="105" t="s">
        <v>266</v>
      </c>
      <c r="KDT406" s="105" t="s">
        <v>266</v>
      </c>
      <c r="KDU406" s="105" t="s">
        <v>266</v>
      </c>
      <c r="KDV406" s="105" t="s">
        <v>266</v>
      </c>
      <c r="KDW406" s="105" t="s">
        <v>266</v>
      </c>
      <c r="KDX406" s="105" t="s">
        <v>266</v>
      </c>
      <c r="KDY406" s="105" t="s">
        <v>266</v>
      </c>
      <c r="KDZ406" s="105" t="s">
        <v>266</v>
      </c>
      <c r="KEA406" s="105" t="s">
        <v>266</v>
      </c>
      <c r="KEB406" s="105" t="s">
        <v>266</v>
      </c>
      <c r="KEC406" s="105" t="s">
        <v>266</v>
      </c>
      <c r="KED406" s="105" t="s">
        <v>266</v>
      </c>
      <c r="KEE406" s="105" t="s">
        <v>266</v>
      </c>
      <c r="KEF406" s="105" t="s">
        <v>266</v>
      </c>
      <c r="KEG406" s="105" t="s">
        <v>266</v>
      </c>
      <c r="KEH406" s="105" t="s">
        <v>266</v>
      </c>
      <c r="KEI406" s="105" t="s">
        <v>266</v>
      </c>
      <c r="KEJ406" s="105" t="s">
        <v>266</v>
      </c>
      <c r="KEK406" s="105" t="s">
        <v>266</v>
      </c>
      <c r="KEL406" s="105" t="s">
        <v>266</v>
      </c>
      <c r="KEM406" s="105" t="s">
        <v>266</v>
      </c>
      <c r="KEN406" s="105" t="s">
        <v>266</v>
      </c>
      <c r="KEO406" s="105" t="s">
        <v>266</v>
      </c>
      <c r="KEP406" s="105" t="s">
        <v>266</v>
      </c>
      <c r="KEQ406" s="105" t="s">
        <v>266</v>
      </c>
      <c r="KER406" s="105" t="s">
        <v>266</v>
      </c>
      <c r="KES406" s="105" t="s">
        <v>266</v>
      </c>
      <c r="KET406" s="105" t="s">
        <v>266</v>
      </c>
      <c r="KEU406" s="105" t="s">
        <v>266</v>
      </c>
      <c r="KEV406" s="105" t="s">
        <v>266</v>
      </c>
      <c r="KEW406" s="105" t="s">
        <v>266</v>
      </c>
      <c r="KEX406" s="105" t="s">
        <v>266</v>
      </c>
      <c r="KEY406" s="105" t="s">
        <v>266</v>
      </c>
      <c r="KEZ406" s="105" t="s">
        <v>266</v>
      </c>
      <c r="KFA406" s="105" t="s">
        <v>266</v>
      </c>
      <c r="KFB406" s="105" t="s">
        <v>266</v>
      </c>
      <c r="KFC406" s="105" t="s">
        <v>266</v>
      </c>
      <c r="KFD406" s="105" t="s">
        <v>266</v>
      </c>
      <c r="KFE406" s="105" t="s">
        <v>266</v>
      </c>
      <c r="KFF406" s="105" t="s">
        <v>266</v>
      </c>
      <c r="KFG406" s="105" t="s">
        <v>266</v>
      </c>
      <c r="KFH406" s="105" t="s">
        <v>266</v>
      </c>
      <c r="KFI406" s="105" t="s">
        <v>266</v>
      </c>
      <c r="KFJ406" s="105" t="s">
        <v>266</v>
      </c>
      <c r="KFK406" s="105" t="s">
        <v>266</v>
      </c>
      <c r="KFL406" s="105" t="s">
        <v>266</v>
      </c>
      <c r="KFM406" s="105" t="s">
        <v>266</v>
      </c>
      <c r="KFN406" s="105" t="s">
        <v>266</v>
      </c>
      <c r="KFO406" s="105" t="s">
        <v>266</v>
      </c>
      <c r="KFP406" s="105" t="s">
        <v>266</v>
      </c>
      <c r="KFQ406" s="105" t="s">
        <v>266</v>
      </c>
      <c r="KFR406" s="105" t="s">
        <v>266</v>
      </c>
      <c r="KFS406" s="105" t="s">
        <v>266</v>
      </c>
      <c r="KFT406" s="105" t="s">
        <v>266</v>
      </c>
      <c r="KFU406" s="105" t="s">
        <v>266</v>
      </c>
      <c r="KFV406" s="105" t="s">
        <v>266</v>
      </c>
      <c r="KFW406" s="105" t="s">
        <v>266</v>
      </c>
      <c r="KFX406" s="105" t="s">
        <v>266</v>
      </c>
      <c r="KFY406" s="105" t="s">
        <v>266</v>
      </c>
      <c r="KFZ406" s="105" t="s">
        <v>266</v>
      </c>
      <c r="KGA406" s="105" t="s">
        <v>266</v>
      </c>
      <c r="KGB406" s="105" t="s">
        <v>266</v>
      </c>
      <c r="KGC406" s="105" t="s">
        <v>266</v>
      </c>
      <c r="KGD406" s="105" t="s">
        <v>266</v>
      </c>
      <c r="KGE406" s="105" t="s">
        <v>266</v>
      </c>
      <c r="KGF406" s="105" t="s">
        <v>266</v>
      </c>
      <c r="KGG406" s="105" t="s">
        <v>266</v>
      </c>
      <c r="KGH406" s="105" t="s">
        <v>266</v>
      </c>
      <c r="KGI406" s="105" t="s">
        <v>266</v>
      </c>
      <c r="KGJ406" s="105" t="s">
        <v>266</v>
      </c>
      <c r="KGK406" s="105" t="s">
        <v>266</v>
      </c>
      <c r="KGL406" s="105" t="s">
        <v>266</v>
      </c>
      <c r="KGM406" s="105" t="s">
        <v>266</v>
      </c>
      <c r="KGN406" s="105" t="s">
        <v>266</v>
      </c>
      <c r="KGO406" s="105" t="s">
        <v>266</v>
      </c>
      <c r="KGP406" s="105" t="s">
        <v>266</v>
      </c>
      <c r="KGQ406" s="105" t="s">
        <v>266</v>
      </c>
      <c r="KGR406" s="105" t="s">
        <v>266</v>
      </c>
      <c r="KGS406" s="105" t="s">
        <v>266</v>
      </c>
      <c r="KGT406" s="105" t="s">
        <v>266</v>
      </c>
      <c r="KGU406" s="105" t="s">
        <v>266</v>
      </c>
      <c r="KGV406" s="105" t="s">
        <v>266</v>
      </c>
      <c r="KGW406" s="105" t="s">
        <v>266</v>
      </c>
      <c r="KGX406" s="105" t="s">
        <v>266</v>
      </c>
      <c r="KGY406" s="105" t="s">
        <v>266</v>
      </c>
      <c r="KGZ406" s="105" t="s">
        <v>266</v>
      </c>
      <c r="KHA406" s="105" t="s">
        <v>266</v>
      </c>
      <c r="KHB406" s="105" t="s">
        <v>266</v>
      </c>
      <c r="KHC406" s="105" t="s">
        <v>266</v>
      </c>
      <c r="KHD406" s="105" t="s">
        <v>266</v>
      </c>
      <c r="KHE406" s="105" t="s">
        <v>266</v>
      </c>
      <c r="KHF406" s="105" t="s">
        <v>266</v>
      </c>
      <c r="KHG406" s="105" t="s">
        <v>266</v>
      </c>
      <c r="KHH406" s="105" t="s">
        <v>266</v>
      </c>
      <c r="KHI406" s="105" t="s">
        <v>266</v>
      </c>
      <c r="KHJ406" s="105" t="s">
        <v>266</v>
      </c>
      <c r="KHK406" s="105" t="s">
        <v>266</v>
      </c>
      <c r="KHL406" s="105" t="s">
        <v>266</v>
      </c>
      <c r="KHM406" s="105" t="s">
        <v>266</v>
      </c>
      <c r="KHN406" s="105" t="s">
        <v>266</v>
      </c>
      <c r="KHO406" s="105" t="s">
        <v>266</v>
      </c>
      <c r="KHP406" s="105" t="s">
        <v>266</v>
      </c>
      <c r="KHQ406" s="105" t="s">
        <v>266</v>
      </c>
      <c r="KHR406" s="105" t="s">
        <v>266</v>
      </c>
      <c r="KHS406" s="105" t="s">
        <v>266</v>
      </c>
      <c r="KHT406" s="105" t="s">
        <v>266</v>
      </c>
      <c r="KHU406" s="105" t="s">
        <v>266</v>
      </c>
      <c r="KHV406" s="105" t="s">
        <v>266</v>
      </c>
      <c r="KHW406" s="105" t="s">
        <v>266</v>
      </c>
      <c r="KHX406" s="105" t="s">
        <v>266</v>
      </c>
      <c r="KHY406" s="105" t="s">
        <v>266</v>
      </c>
      <c r="KHZ406" s="105" t="s">
        <v>266</v>
      </c>
      <c r="KIA406" s="105" t="s">
        <v>266</v>
      </c>
      <c r="KIB406" s="105" t="s">
        <v>266</v>
      </c>
      <c r="KIC406" s="105" t="s">
        <v>266</v>
      </c>
      <c r="KID406" s="105" t="s">
        <v>266</v>
      </c>
      <c r="KIE406" s="105" t="s">
        <v>266</v>
      </c>
      <c r="KIF406" s="105" t="s">
        <v>266</v>
      </c>
      <c r="KIG406" s="105" t="s">
        <v>266</v>
      </c>
      <c r="KIH406" s="105" t="s">
        <v>266</v>
      </c>
      <c r="KII406" s="105" t="s">
        <v>266</v>
      </c>
      <c r="KIJ406" s="105" t="s">
        <v>266</v>
      </c>
      <c r="KIK406" s="105" t="s">
        <v>266</v>
      </c>
      <c r="KIL406" s="105" t="s">
        <v>266</v>
      </c>
      <c r="KIM406" s="105" t="s">
        <v>266</v>
      </c>
      <c r="KIN406" s="105" t="s">
        <v>266</v>
      </c>
      <c r="KIO406" s="105" t="s">
        <v>266</v>
      </c>
      <c r="KIP406" s="105" t="s">
        <v>266</v>
      </c>
      <c r="KIQ406" s="105" t="s">
        <v>266</v>
      </c>
      <c r="KIR406" s="105" t="s">
        <v>266</v>
      </c>
      <c r="KIS406" s="105" t="s">
        <v>266</v>
      </c>
      <c r="KIT406" s="105" t="s">
        <v>266</v>
      </c>
      <c r="KIU406" s="105" t="s">
        <v>266</v>
      </c>
      <c r="KIV406" s="105" t="s">
        <v>266</v>
      </c>
      <c r="KIW406" s="105" t="s">
        <v>266</v>
      </c>
      <c r="KIX406" s="105" t="s">
        <v>266</v>
      </c>
      <c r="KIY406" s="105" t="s">
        <v>266</v>
      </c>
      <c r="KIZ406" s="105" t="s">
        <v>266</v>
      </c>
      <c r="KJA406" s="105" t="s">
        <v>266</v>
      </c>
      <c r="KJB406" s="105" t="s">
        <v>266</v>
      </c>
      <c r="KJC406" s="105" t="s">
        <v>266</v>
      </c>
      <c r="KJD406" s="105" t="s">
        <v>266</v>
      </c>
      <c r="KJE406" s="105" t="s">
        <v>266</v>
      </c>
      <c r="KJF406" s="105" t="s">
        <v>266</v>
      </c>
      <c r="KJG406" s="105" t="s">
        <v>266</v>
      </c>
      <c r="KJH406" s="105" t="s">
        <v>266</v>
      </c>
      <c r="KJI406" s="105" t="s">
        <v>266</v>
      </c>
      <c r="KJJ406" s="105" t="s">
        <v>266</v>
      </c>
      <c r="KJK406" s="105" t="s">
        <v>266</v>
      </c>
      <c r="KJL406" s="105" t="s">
        <v>266</v>
      </c>
      <c r="KJM406" s="105" t="s">
        <v>266</v>
      </c>
      <c r="KJN406" s="105" t="s">
        <v>266</v>
      </c>
      <c r="KJO406" s="105" t="s">
        <v>266</v>
      </c>
      <c r="KJP406" s="105" t="s">
        <v>266</v>
      </c>
      <c r="KJQ406" s="105" t="s">
        <v>266</v>
      </c>
      <c r="KJR406" s="105" t="s">
        <v>266</v>
      </c>
      <c r="KJS406" s="105" t="s">
        <v>266</v>
      </c>
      <c r="KJT406" s="105" t="s">
        <v>266</v>
      </c>
      <c r="KJU406" s="105" t="s">
        <v>266</v>
      </c>
      <c r="KJV406" s="105" t="s">
        <v>266</v>
      </c>
      <c r="KJW406" s="105" t="s">
        <v>266</v>
      </c>
      <c r="KJX406" s="105" t="s">
        <v>266</v>
      </c>
      <c r="KJY406" s="105" t="s">
        <v>266</v>
      </c>
      <c r="KJZ406" s="105" t="s">
        <v>266</v>
      </c>
      <c r="KKA406" s="105" t="s">
        <v>266</v>
      </c>
      <c r="KKB406" s="105" t="s">
        <v>266</v>
      </c>
      <c r="KKC406" s="105" t="s">
        <v>266</v>
      </c>
      <c r="KKD406" s="105" t="s">
        <v>266</v>
      </c>
      <c r="KKE406" s="105" t="s">
        <v>266</v>
      </c>
      <c r="KKF406" s="105" t="s">
        <v>266</v>
      </c>
      <c r="KKG406" s="105" t="s">
        <v>266</v>
      </c>
      <c r="KKH406" s="105" t="s">
        <v>266</v>
      </c>
      <c r="KKI406" s="105" t="s">
        <v>266</v>
      </c>
      <c r="KKJ406" s="105" t="s">
        <v>266</v>
      </c>
      <c r="KKK406" s="105" t="s">
        <v>266</v>
      </c>
      <c r="KKL406" s="105" t="s">
        <v>266</v>
      </c>
      <c r="KKM406" s="105" t="s">
        <v>266</v>
      </c>
      <c r="KKN406" s="105" t="s">
        <v>266</v>
      </c>
      <c r="KKO406" s="105" t="s">
        <v>266</v>
      </c>
      <c r="KKP406" s="105" t="s">
        <v>266</v>
      </c>
      <c r="KKQ406" s="105" t="s">
        <v>266</v>
      </c>
      <c r="KKR406" s="105" t="s">
        <v>266</v>
      </c>
      <c r="KKS406" s="105" t="s">
        <v>266</v>
      </c>
      <c r="KKT406" s="105" t="s">
        <v>266</v>
      </c>
      <c r="KKU406" s="105" t="s">
        <v>266</v>
      </c>
      <c r="KKV406" s="105" t="s">
        <v>266</v>
      </c>
      <c r="KKW406" s="105" t="s">
        <v>266</v>
      </c>
      <c r="KKX406" s="105" t="s">
        <v>266</v>
      </c>
      <c r="KKY406" s="105" t="s">
        <v>266</v>
      </c>
      <c r="KKZ406" s="105" t="s">
        <v>266</v>
      </c>
      <c r="KLA406" s="105" t="s">
        <v>266</v>
      </c>
      <c r="KLB406" s="105" t="s">
        <v>266</v>
      </c>
      <c r="KLC406" s="105" t="s">
        <v>266</v>
      </c>
      <c r="KLD406" s="105" t="s">
        <v>266</v>
      </c>
      <c r="KLE406" s="105" t="s">
        <v>266</v>
      </c>
      <c r="KLF406" s="105" t="s">
        <v>266</v>
      </c>
      <c r="KLG406" s="105" t="s">
        <v>266</v>
      </c>
      <c r="KLH406" s="105" t="s">
        <v>266</v>
      </c>
      <c r="KLI406" s="105" t="s">
        <v>266</v>
      </c>
      <c r="KLJ406" s="105" t="s">
        <v>266</v>
      </c>
      <c r="KLK406" s="105" t="s">
        <v>266</v>
      </c>
      <c r="KLL406" s="105" t="s">
        <v>266</v>
      </c>
      <c r="KLM406" s="105" t="s">
        <v>266</v>
      </c>
      <c r="KLN406" s="105" t="s">
        <v>266</v>
      </c>
      <c r="KLO406" s="105" t="s">
        <v>266</v>
      </c>
      <c r="KLP406" s="105" t="s">
        <v>266</v>
      </c>
      <c r="KLQ406" s="105" t="s">
        <v>266</v>
      </c>
      <c r="KLR406" s="105" t="s">
        <v>266</v>
      </c>
      <c r="KLS406" s="105" t="s">
        <v>266</v>
      </c>
      <c r="KLT406" s="105" t="s">
        <v>266</v>
      </c>
      <c r="KLU406" s="105" t="s">
        <v>266</v>
      </c>
      <c r="KLV406" s="105" t="s">
        <v>266</v>
      </c>
      <c r="KLW406" s="105" t="s">
        <v>266</v>
      </c>
      <c r="KLX406" s="105" t="s">
        <v>266</v>
      </c>
      <c r="KLY406" s="105" t="s">
        <v>266</v>
      </c>
      <c r="KLZ406" s="105" t="s">
        <v>266</v>
      </c>
      <c r="KMA406" s="105" t="s">
        <v>266</v>
      </c>
      <c r="KMB406" s="105" t="s">
        <v>266</v>
      </c>
      <c r="KMC406" s="105" t="s">
        <v>266</v>
      </c>
      <c r="KMD406" s="105" t="s">
        <v>266</v>
      </c>
      <c r="KME406" s="105" t="s">
        <v>266</v>
      </c>
      <c r="KMF406" s="105" t="s">
        <v>266</v>
      </c>
      <c r="KMG406" s="105" t="s">
        <v>266</v>
      </c>
      <c r="KMH406" s="105" t="s">
        <v>266</v>
      </c>
      <c r="KMI406" s="105" t="s">
        <v>266</v>
      </c>
      <c r="KMJ406" s="105" t="s">
        <v>266</v>
      </c>
      <c r="KMK406" s="105" t="s">
        <v>266</v>
      </c>
      <c r="KML406" s="105" t="s">
        <v>266</v>
      </c>
      <c r="KMM406" s="105" t="s">
        <v>266</v>
      </c>
      <c r="KMN406" s="105" t="s">
        <v>266</v>
      </c>
      <c r="KMO406" s="105" t="s">
        <v>266</v>
      </c>
      <c r="KMP406" s="105" t="s">
        <v>266</v>
      </c>
      <c r="KMQ406" s="105" t="s">
        <v>266</v>
      </c>
      <c r="KMR406" s="105" t="s">
        <v>266</v>
      </c>
      <c r="KMS406" s="105" t="s">
        <v>266</v>
      </c>
      <c r="KMT406" s="105" t="s">
        <v>266</v>
      </c>
      <c r="KMU406" s="105" t="s">
        <v>266</v>
      </c>
      <c r="KMV406" s="105" t="s">
        <v>266</v>
      </c>
      <c r="KMW406" s="105" t="s">
        <v>266</v>
      </c>
      <c r="KMX406" s="105" t="s">
        <v>266</v>
      </c>
      <c r="KMY406" s="105" t="s">
        <v>266</v>
      </c>
      <c r="KMZ406" s="105" t="s">
        <v>266</v>
      </c>
      <c r="KNA406" s="105" t="s">
        <v>266</v>
      </c>
      <c r="KNB406" s="105" t="s">
        <v>266</v>
      </c>
      <c r="KNC406" s="105" t="s">
        <v>266</v>
      </c>
      <c r="KND406" s="105" t="s">
        <v>266</v>
      </c>
      <c r="KNE406" s="105" t="s">
        <v>266</v>
      </c>
      <c r="KNF406" s="105" t="s">
        <v>266</v>
      </c>
      <c r="KNG406" s="105" t="s">
        <v>266</v>
      </c>
      <c r="KNH406" s="105" t="s">
        <v>266</v>
      </c>
      <c r="KNI406" s="105" t="s">
        <v>266</v>
      </c>
      <c r="KNJ406" s="105" t="s">
        <v>266</v>
      </c>
      <c r="KNK406" s="105" t="s">
        <v>266</v>
      </c>
      <c r="KNL406" s="105" t="s">
        <v>266</v>
      </c>
      <c r="KNM406" s="105" t="s">
        <v>266</v>
      </c>
      <c r="KNN406" s="105" t="s">
        <v>266</v>
      </c>
      <c r="KNO406" s="105" t="s">
        <v>266</v>
      </c>
      <c r="KNP406" s="105" t="s">
        <v>266</v>
      </c>
      <c r="KNQ406" s="105" t="s">
        <v>266</v>
      </c>
      <c r="KNR406" s="105" t="s">
        <v>266</v>
      </c>
      <c r="KNS406" s="105" t="s">
        <v>266</v>
      </c>
      <c r="KNT406" s="105" t="s">
        <v>266</v>
      </c>
      <c r="KNU406" s="105" t="s">
        <v>266</v>
      </c>
      <c r="KNV406" s="105" t="s">
        <v>266</v>
      </c>
      <c r="KNW406" s="105" t="s">
        <v>266</v>
      </c>
      <c r="KNX406" s="105" t="s">
        <v>266</v>
      </c>
      <c r="KNY406" s="105" t="s">
        <v>266</v>
      </c>
      <c r="KNZ406" s="105" t="s">
        <v>266</v>
      </c>
      <c r="KOA406" s="105" t="s">
        <v>266</v>
      </c>
      <c r="KOB406" s="105" t="s">
        <v>266</v>
      </c>
      <c r="KOC406" s="105" t="s">
        <v>266</v>
      </c>
      <c r="KOD406" s="105" t="s">
        <v>266</v>
      </c>
      <c r="KOE406" s="105" t="s">
        <v>266</v>
      </c>
      <c r="KOF406" s="105" t="s">
        <v>266</v>
      </c>
      <c r="KOG406" s="105" t="s">
        <v>266</v>
      </c>
      <c r="KOH406" s="105" t="s">
        <v>266</v>
      </c>
      <c r="KOI406" s="105" t="s">
        <v>266</v>
      </c>
      <c r="KOJ406" s="105" t="s">
        <v>266</v>
      </c>
      <c r="KOK406" s="105" t="s">
        <v>266</v>
      </c>
      <c r="KOL406" s="105" t="s">
        <v>266</v>
      </c>
      <c r="KOM406" s="105" t="s">
        <v>266</v>
      </c>
      <c r="KON406" s="105" t="s">
        <v>266</v>
      </c>
      <c r="KOO406" s="105" t="s">
        <v>266</v>
      </c>
      <c r="KOP406" s="105" t="s">
        <v>266</v>
      </c>
      <c r="KOQ406" s="105" t="s">
        <v>266</v>
      </c>
      <c r="KOR406" s="105" t="s">
        <v>266</v>
      </c>
      <c r="KOS406" s="105" t="s">
        <v>266</v>
      </c>
      <c r="KOT406" s="105" t="s">
        <v>266</v>
      </c>
      <c r="KOU406" s="105" t="s">
        <v>266</v>
      </c>
      <c r="KOV406" s="105" t="s">
        <v>266</v>
      </c>
      <c r="KOW406" s="105" t="s">
        <v>266</v>
      </c>
      <c r="KOX406" s="105" t="s">
        <v>266</v>
      </c>
      <c r="KOY406" s="105" t="s">
        <v>266</v>
      </c>
      <c r="KOZ406" s="105" t="s">
        <v>266</v>
      </c>
      <c r="KPA406" s="105" t="s">
        <v>266</v>
      </c>
      <c r="KPB406" s="105" t="s">
        <v>266</v>
      </c>
      <c r="KPC406" s="105" t="s">
        <v>266</v>
      </c>
      <c r="KPD406" s="105" t="s">
        <v>266</v>
      </c>
      <c r="KPE406" s="105" t="s">
        <v>266</v>
      </c>
      <c r="KPF406" s="105" t="s">
        <v>266</v>
      </c>
      <c r="KPG406" s="105" t="s">
        <v>266</v>
      </c>
      <c r="KPH406" s="105" t="s">
        <v>266</v>
      </c>
      <c r="KPI406" s="105" t="s">
        <v>266</v>
      </c>
      <c r="KPJ406" s="105" t="s">
        <v>266</v>
      </c>
      <c r="KPK406" s="105" t="s">
        <v>266</v>
      </c>
      <c r="KPL406" s="105" t="s">
        <v>266</v>
      </c>
      <c r="KPM406" s="105" t="s">
        <v>266</v>
      </c>
      <c r="KPN406" s="105" t="s">
        <v>266</v>
      </c>
      <c r="KPO406" s="105" t="s">
        <v>266</v>
      </c>
      <c r="KPP406" s="105" t="s">
        <v>266</v>
      </c>
      <c r="KPQ406" s="105" t="s">
        <v>266</v>
      </c>
      <c r="KPR406" s="105" t="s">
        <v>266</v>
      </c>
      <c r="KPS406" s="105" t="s">
        <v>266</v>
      </c>
      <c r="KPT406" s="105" t="s">
        <v>266</v>
      </c>
      <c r="KPU406" s="105" t="s">
        <v>266</v>
      </c>
      <c r="KPV406" s="105" t="s">
        <v>266</v>
      </c>
      <c r="KPW406" s="105" t="s">
        <v>266</v>
      </c>
      <c r="KPX406" s="105" t="s">
        <v>266</v>
      </c>
      <c r="KPY406" s="105" t="s">
        <v>266</v>
      </c>
      <c r="KPZ406" s="105" t="s">
        <v>266</v>
      </c>
      <c r="KQA406" s="105" t="s">
        <v>266</v>
      </c>
      <c r="KQB406" s="105" t="s">
        <v>266</v>
      </c>
      <c r="KQC406" s="105" t="s">
        <v>266</v>
      </c>
      <c r="KQD406" s="105" t="s">
        <v>266</v>
      </c>
      <c r="KQE406" s="105" t="s">
        <v>266</v>
      </c>
      <c r="KQF406" s="105" t="s">
        <v>266</v>
      </c>
      <c r="KQG406" s="105" t="s">
        <v>266</v>
      </c>
      <c r="KQH406" s="105" t="s">
        <v>266</v>
      </c>
      <c r="KQI406" s="105" t="s">
        <v>266</v>
      </c>
      <c r="KQJ406" s="105" t="s">
        <v>266</v>
      </c>
      <c r="KQK406" s="105" t="s">
        <v>266</v>
      </c>
      <c r="KQL406" s="105" t="s">
        <v>266</v>
      </c>
      <c r="KQM406" s="105" t="s">
        <v>266</v>
      </c>
      <c r="KQN406" s="105" t="s">
        <v>266</v>
      </c>
      <c r="KQO406" s="105" t="s">
        <v>266</v>
      </c>
      <c r="KQP406" s="105" t="s">
        <v>266</v>
      </c>
      <c r="KQQ406" s="105" t="s">
        <v>266</v>
      </c>
      <c r="KQR406" s="105" t="s">
        <v>266</v>
      </c>
      <c r="KQS406" s="105" t="s">
        <v>266</v>
      </c>
      <c r="KQT406" s="105" t="s">
        <v>266</v>
      </c>
      <c r="KQU406" s="105" t="s">
        <v>266</v>
      </c>
      <c r="KQV406" s="105" t="s">
        <v>266</v>
      </c>
      <c r="KQW406" s="105" t="s">
        <v>266</v>
      </c>
      <c r="KQX406" s="105" t="s">
        <v>266</v>
      </c>
      <c r="KQY406" s="105" t="s">
        <v>266</v>
      </c>
      <c r="KQZ406" s="105" t="s">
        <v>266</v>
      </c>
      <c r="KRA406" s="105" t="s">
        <v>266</v>
      </c>
      <c r="KRB406" s="105" t="s">
        <v>266</v>
      </c>
      <c r="KRC406" s="105" t="s">
        <v>266</v>
      </c>
      <c r="KRD406" s="105" t="s">
        <v>266</v>
      </c>
      <c r="KRE406" s="105" t="s">
        <v>266</v>
      </c>
      <c r="KRF406" s="105" t="s">
        <v>266</v>
      </c>
      <c r="KRG406" s="105" t="s">
        <v>266</v>
      </c>
      <c r="KRH406" s="105" t="s">
        <v>266</v>
      </c>
      <c r="KRI406" s="105" t="s">
        <v>266</v>
      </c>
      <c r="KRJ406" s="105" t="s">
        <v>266</v>
      </c>
      <c r="KRK406" s="105" t="s">
        <v>266</v>
      </c>
      <c r="KRL406" s="105" t="s">
        <v>266</v>
      </c>
      <c r="KRM406" s="105" t="s">
        <v>266</v>
      </c>
      <c r="KRN406" s="105" t="s">
        <v>266</v>
      </c>
      <c r="KRO406" s="105" t="s">
        <v>266</v>
      </c>
      <c r="KRP406" s="105" t="s">
        <v>266</v>
      </c>
      <c r="KRQ406" s="105" t="s">
        <v>266</v>
      </c>
      <c r="KRR406" s="105" t="s">
        <v>266</v>
      </c>
      <c r="KRS406" s="105" t="s">
        <v>266</v>
      </c>
      <c r="KRT406" s="105" t="s">
        <v>266</v>
      </c>
      <c r="KRU406" s="105" t="s">
        <v>266</v>
      </c>
      <c r="KRV406" s="105" t="s">
        <v>266</v>
      </c>
      <c r="KRW406" s="105" t="s">
        <v>266</v>
      </c>
      <c r="KRX406" s="105" t="s">
        <v>266</v>
      </c>
      <c r="KRY406" s="105" t="s">
        <v>266</v>
      </c>
      <c r="KRZ406" s="105" t="s">
        <v>266</v>
      </c>
      <c r="KSA406" s="105" t="s">
        <v>266</v>
      </c>
      <c r="KSB406" s="105" t="s">
        <v>266</v>
      </c>
      <c r="KSC406" s="105" t="s">
        <v>266</v>
      </c>
      <c r="KSD406" s="105" t="s">
        <v>266</v>
      </c>
      <c r="KSE406" s="105" t="s">
        <v>266</v>
      </c>
      <c r="KSF406" s="105" t="s">
        <v>266</v>
      </c>
      <c r="KSG406" s="105" t="s">
        <v>266</v>
      </c>
      <c r="KSH406" s="105" t="s">
        <v>266</v>
      </c>
      <c r="KSI406" s="105" t="s">
        <v>266</v>
      </c>
      <c r="KSJ406" s="105" t="s">
        <v>266</v>
      </c>
      <c r="KSK406" s="105" t="s">
        <v>266</v>
      </c>
      <c r="KSL406" s="105" t="s">
        <v>266</v>
      </c>
      <c r="KSM406" s="105" t="s">
        <v>266</v>
      </c>
      <c r="KSN406" s="105" t="s">
        <v>266</v>
      </c>
      <c r="KSO406" s="105" t="s">
        <v>266</v>
      </c>
      <c r="KSP406" s="105" t="s">
        <v>266</v>
      </c>
      <c r="KSQ406" s="105" t="s">
        <v>266</v>
      </c>
      <c r="KSR406" s="105" t="s">
        <v>266</v>
      </c>
      <c r="KSS406" s="105" t="s">
        <v>266</v>
      </c>
      <c r="KST406" s="105" t="s">
        <v>266</v>
      </c>
      <c r="KSU406" s="105" t="s">
        <v>266</v>
      </c>
      <c r="KSV406" s="105" t="s">
        <v>266</v>
      </c>
      <c r="KSW406" s="105" t="s">
        <v>266</v>
      </c>
      <c r="KSX406" s="105" t="s">
        <v>266</v>
      </c>
      <c r="KSY406" s="105" t="s">
        <v>266</v>
      </c>
      <c r="KSZ406" s="105" t="s">
        <v>266</v>
      </c>
      <c r="KTA406" s="105" t="s">
        <v>266</v>
      </c>
      <c r="KTB406" s="105" t="s">
        <v>266</v>
      </c>
      <c r="KTC406" s="105" t="s">
        <v>266</v>
      </c>
      <c r="KTD406" s="105" t="s">
        <v>266</v>
      </c>
      <c r="KTE406" s="105" t="s">
        <v>266</v>
      </c>
      <c r="KTF406" s="105" t="s">
        <v>266</v>
      </c>
      <c r="KTG406" s="105" t="s">
        <v>266</v>
      </c>
      <c r="KTH406" s="105" t="s">
        <v>266</v>
      </c>
      <c r="KTI406" s="105" t="s">
        <v>266</v>
      </c>
      <c r="KTJ406" s="105" t="s">
        <v>266</v>
      </c>
      <c r="KTK406" s="105" t="s">
        <v>266</v>
      </c>
      <c r="KTL406" s="105" t="s">
        <v>266</v>
      </c>
      <c r="KTM406" s="105" t="s">
        <v>266</v>
      </c>
      <c r="KTN406" s="105" t="s">
        <v>266</v>
      </c>
      <c r="KTO406" s="105" t="s">
        <v>266</v>
      </c>
      <c r="KTP406" s="105" t="s">
        <v>266</v>
      </c>
      <c r="KTQ406" s="105" t="s">
        <v>266</v>
      </c>
      <c r="KTR406" s="105" t="s">
        <v>266</v>
      </c>
      <c r="KTS406" s="105" t="s">
        <v>266</v>
      </c>
      <c r="KTT406" s="105" t="s">
        <v>266</v>
      </c>
      <c r="KTU406" s="105" t="s">
        <v>266</v>
      </c>
      <c r="KTV406" s="105" t="s">
        <v>266</v>
      </c>
      <c r="KTW406" s="105" t="s">
        <v>266</v>
      </c>
      <c r="KTX406" s="105" t="s">
        <v>266</v>
      </c>
      <c r="KTY406" s="105" t="s">
        <v>266</v>
      </c>
      <c r="KTZ406" s="105" t="s">
        <v>266</v>
      </c>
      <c r="KUA406" s="105" t="s">
        <v>266</v>
      </c>
      <c r="KUB406" s="105" t="s">
        <v>266</v>
      </c>
      <c r="KUC406" s="105" t="s">
        <v>266</v>
      </c>
      <c r="KUD406" s="105" t="s">
        <v>266</v>
      </c>
      <c r="KUE406" s="105" t="s">
        <v>266</v>
      </c>
      <c r="KUF406" s="105" t="s">
        <v>266</v>
      </c>
      <c r="KUG406" s="105" t="s">
        <v>266</v>
      </c>
      <c r="KUH406" s="105" t="s">
        <v>266</v>
      </c>
      <c r="KUI406" s="105" t="s">
        <v>266</v>
      </c>
      <c r="KUJ406" s="105" t="s">
        <v>266</v>
      </c>
      <c r="KUK406" s="105" t="s">
        <v>266</v>
      </c>
      <c r="KUL406" s="105" t="s">
        <v>266</v>
      </c>
      <c r="KUM406" s="105" t="s">
        <v>266</v>
      </c>
      <c r="KUN406" s="105" t="s">
        <v>266</v>
      </c>
      <c r="KUO406" s="105" t="s">
        <v>266</v>
      </c>
      <c r="KUP406" s="105" t="s">
        <v>266</v>
      </c>
      <c r="KUQ406" s="105" t="s">
        <v>266</v>
      </c>
      <c r="KUR406" s="105" t="s">
        <v>266</v>
      </c>
      <c r="KUS406" s="105" t="s">
        <v>266</v>
      </c>
      <c r="KUT406" s="105" t="s">
        <v>266</v>
      </c>
      <c r="KUU406" s="105" t="s">
        <v>266</v>
      </c>
      <c r="KUV406" s="105" t="s">
        <v>266</v>
      </c>
      <c r="KUW406" s="105" t="s">
        <v>266</v>
      </c>
      <c r="KUX406" s="105" t="s">
        <v>266</v>
      </c>
      <c r="KUY406" s="105" t="s">
        <v>266</v>
      </c>
      <c r="KUZ406" s="105" t="s">
        <v>266</v>
      </c>
      <c r="KVA406" s="105" t="s">
        <v>266</v>
      </c>
      <c r="KVB406" s="105" t="s">
        <v>266</v>
      </c>
      <c r="KVC406" s="105" t="s">
        <v>266</v>
      </c>
      <c r="KVD406" s="105" t="s">
        <v>266</v>
      </c>
      <c r="KVE406" s="105" t="s">
        <v>266</v>
      </c>
      <c r="KVF406" s="105" t="s">
        <v>266</v>
      </c>
      <c r="KVG406" s="105" t="s">
        <v>266</v>
      </c>
      <c r="KVH406" s="105" t="s">
        <v>266</v>
      </c>
      <c r="KVI406" s="105" t="s">
        <v>266</v>
      </c>
      <c r="KVJ406" s="105" t="s">
        <v>266</v>
      </c>
      <c r="KVK406" s="105" t="s">
        <v>266</v>
      </c>
      <c r="KVL406" s="105" t="s">
        <v>266</v>
      </c>
      <c r="KVM406" s="105" t="s">
        <v>266</v>
      </c>
      <c r="KVN406" s="105" t="s">
        <v>266</v>
      </c>
      <c r="KVO406" s="105" t="s">
        <v>266</v>
      </c>
      <c r="KVP406" s="105" t="s">
        <v>266</v>
      </c>
      <c r="KVQ406" s="105" t="s">
        <v>266</v>
      </c>
      <c r="KVR406" s="105" t="s">
        <v>266</v>
      </c>
      <c r="KVS406" s="105" t="s">
        <v>266</v>
      </c>
      <c r="KVT406" s="105" t="s">
        <v>266</v>
      </c>
      <c r="KVU406" s="105" t="s">
        <v>266</v>
      </c>
      <c r="KVV406" s="105" t="s">
        <v>266</v>
      </c>
      <c r="KVW406" s="105" t="s">
        <v>266</v>
      </c>
      <c r="KVX406" s="105" t="s">
        <v>266</v>
      </c>
      <c r="KVY406" s="105" t="s">
        <v>266</v>
      </c>
      <c r="KVZ406" s="105" t="s">
        <v>266</v>
      </c>
      <c r="KWA406" s="105" t="s">
        <v>266</v>
      </c>
      <c r="KWB406" s="105" t="s">
        <v>266</v>
      </c>
      <c r="KWC406" s="105" t="s">
        <v>266</v>
      </c>
      <c r="KWD406" s="105" t="s">
        <v>266</v>
      </c>
      <c r="KWE406" s="105" t="s">
        <v>266</v>
      </c>
      <c r="KWF406" s="105" t="s">
        <v>266</v>
      </c>
      <c r="KWG406" s="105" t="s">
        <v>266</v>
      </c>
      <c r="KWH406" s="105" t="s">
        <v>266</v>
      </c>
      <c r="KWI406" s="105" t="s">
        <v>266</v>
      </c>
      <c r="KWJ406" s="105" t="s">
        <v>266</v>
      </c>
      <c r="KWK406" s="105" t="s">
        <v>266</v>
      </c>
      <c r="KWL406" s="105" t="s">
        <v>266</v>
      </c>
      <c r="KWM406" s="105" t="s">
        <v>266</v>
      </c>
      <c r="KWN406" s="105" t="s">
        <v>266</v>
      </c>
      <c r="KWO406" s="105" t="s">
        <v>266</v>
      </c>
      <c r="KWP406" s="105" t="s">
        <v>266</v>
      </c>
      <c r="KWQ406" s="105" t="s">
        <v>266</v>
      </c>
      <c r="KWR406" s="105" t="s">
        <v>266</v>
      </c>
      <c r="KWS406" s="105" t="s">
        <v>266</v>
      </c>
      <c r="KWT406" s="105" t="s">
        <v>266</v>
      </c>
      <c r="KWU406" s="105" t="s">
        <v>266</v>
      </c>
      <c r="KWV406" s="105" t="s">
        <v>266</v>
      </c>
      <c r="KWW406" s="105" t="s">
        <v>266</v>
      </c>
      <c r="KWX406" s="105" t="s">
        <v>266</v>
      </c>
      <c r="KWY406" s="105" t="s">
        <v>266</v>
      </c>
      <c r="KWZ406" s="105" t="s">
        <v>266</v>
      </c>
      <c r="KXA406" s="105" t="s">
        <v>266</v>
      </c>
      <c r="KXB406" s="105" t="s">
        <v>266</v>
      </c>
      <c r="KXC406" s="105" t="s">
        <v>266</v>
      </c>
      <c r="KXD406" s="105" t="s">
        <v>266</v>
      </c>
      <c r="KXE406" s="105" t="s">
        <v>266</v>
      </c>
      <c r="KXF406" s="105" t="s">
        <v>266</v>
      </c>
      <c r="KXG406" s="105" t="s">
        <v>266</v>
      </c>
      <c r="KXH406" s="105" t="s">
        <v>266</v>
      </c>
      <c r="KXI406" s="105" t="s">
        <v>266</v>
      </c>
      <c r="KXJ406" s="105" t="s">
        <v>266</v>
      </c>
      <c r="KXK406" s="105" t="s">
        <v>266</v>
      </c>
      <c r="KXL406" s="105" t="s">
        <v>266</v>
      </c>
      <c r="KXM406" s="105" t="s">
        <v>266</v>
      </c>
      <c r="KXN406" s="105" t="s">
        <v>266</v>
      </c>
      <c r="KXO406" s="105" t="s">
        <v>266</v>
      </c>
      <c r="KXP406" s="105" t="s">
        <v>266</v>
      </c>
      <c r="KXQ406" s="105" t="s">
        <v>266</v>
      </c>
      <c r="KXR406" s="105" t="s">
        <v>266</v>
      </c>
      <c r="KXS406" s="105" t="s">
        <v>266</v>
      </c>
      <c r="KXT406" s="105" t="s">
        <v>266</v>
      </c>
      <c r="KXU406" s="105" t="s">
        <v>266</v>
      </c>
      <c r="KXV406" s="105" t="s">
        <v>266</v>
      </c>
      <c r="KXW406" s="105" t="s">
        <v>266</v>
      </c>
      <c r="KXX406" s="105" t="s">
        <v>266</v>
      </c>
      <c r="KXY406" s="105" t="s">
        <v>266</v>
      </c>
      <c r="KXZ406" s="105" t="s">
        <v>266</v>
      </c>
      <c r="KYA406" s="105" t="s">
        <v>266</v>
      </c>
      <c r="KYB406" s="105" t="s">
        <v>266</v>
      </c>
      <c r="KYC406" s="105" t="s">
        <v>266</v>
      </c>
      <c r="KYD406" s="105" t="s">
        <v>266</v>
      </c>
      <c r="KYE406" s="105" t="s">
        <v>266</v>
      </c>
      <c r="KYF406" s="105" t="s">
        <v>266</v>
      </c>
      <c r="KYG406" s="105" t="s">
        <v>266</v>
      </c>
      <c r="KYH406" s="105" t="s">
        <v>266</v>
      </c>
      <c r="KYI406" s="105" t="s">
        <v>266</v>
      </c>
      <c r="KYJ406" s="105" t="s">
        <v>266</v>
      </c>
      <c r="KYK406" s="105" t="s">
        <v>266</v>
      </c>
      <c r="KYL406" s="105" t="s">
        <v>266</v>
      </c>
      <c r="KYM406" s="105" t="s">
        <v>266</v>
      </c>
      <c r="KYN406" s="105" t="s">
        <v>266</v>
      </c>
      <c r="KYO406" s="105" t="s">
        <v>266</v>
      </c>
      <c r="KYP406" s="105" t="s">
        <v>266</v>
      </c>
      <c r="KYQ406" s="105" t="s">
        <v>266</v>
      </c>
      <c r="KYR406" s="105" t="s">
        <v>266</v>
      </c>
      <c r="KYS406" s="105" t="s">
        <v>266</v>
      </c>
      <c r="KYT406" s="105" t="s">
        <v>266</v>
      </c>
      <c r="KYU406" s="105" t="s">
        <v>266</v>
      </c>
      <c r="KYV406" s="105" t="s">
        <v>266</v>
      </c>
      <c r="KYW406" s="105" t="s">
        <v>266</v>
      </c>
      <c r="KYX406" s="105" t="s">
        <v>266</v>
      </c>
      <c r="KYY406" s="105" t="s">
        <v>266</v>
      </c>
      <c r="KYZ406" s="105" t="s">
        <v>266</v>
      </c>
      <c r="KZA406" s="105" t="s">
        <v>266</v>
      </c>
      <c r="KZB406" s="105" t="s">
        <v>266</v>
      </c>
      <c r="KZC406" s="105" t="s">
        <v>266</v>
      </c>
      <c r="KZD406" s="105" t="s">
        <v>266</v>
      </c>
      <c r="KZE406" s="105" t="s">
        <v>266</v>
      </c>
      <c r="KZF406" s="105" t="s">
        <v>266</v>
      </c>
      <c r="KZG406" s="105" t="s">
        <v>266</v>
      </c>
      <c r="KZH406" s="105" t="s">
        <v>266</v>
      </c>
      <c r="KZI406" s="105" t="s">
        <v>266</v>
      </c>
      <c r="KZJ406" s="105" t="s">
        <v>266</v>
      </c>
      <c r="KZK406" s="105" t="s">
        <v>266</v>
      </c>
      <c r="KZL406" s="105" t="s">
        <v>266</v>
      </c>
      <c r="KZM406" s="105" t="s">
        <v>266</v>
      </c>
      <c r="KZN406" s="105" t="s">
        <v>266</v>
      </c>
      <c r="KZO406" s="105" t="s">
        <v>266</v>
      </c>
      <c r="KZP406" s="105" t="s">
        <v>266</v>
      </c>
      <c r="KZQ406" s="105" t="s">
        <v>266</v>
      </c>
      <c r="KZR406" s="105" t="s">
        <v>266</v>
      </c>
      <c r="KZS406" s="105" t="s">
        <v>266</v>
      </c>
      <c r="KZT406" s="105" t="s">
        <v>266</v>
      </c>
      <c r="KZU406" s="105" t="s">
        <v>266</v>
      </c>
      <c r="KZV406" s="105" t="s">
        <v>266</v>
      </c>
      <c r="KZW406" s="105" t="s">
        <v>266</v>
      </c>
      <c r="KZX406" s="105" t="s">
        <v>266</v>
      </c>
      <c r="KZY406" s="105" t="s">
        <v>266</v>
      </c>
      <c r="KZZ406" s="105" t="s">
        <v>266</v>
      </c>
      <c r="LAA406" s="105" t="s">
        <v>266</v>
      </c>
      <c r="LAB406" s="105" t="s">
        <v>266</v>
      </c>
      <c r="LAC406" s="105" t="s">
        <v>266</v>
      </c>
      <c r="LAD406" s="105" t="s">
        <v>266</v>
      </c>
      <c r="LAE406" s="105" t="s">
        <v>266</v>
      </c>
      <c r="LAF406" s="105" t="s">
        <v>266</v>
      </c>
      <c r="LAG406" s="105" t="s">
        <v>266</v>
      </c>
      <c r="LAH406" s="105" t="s">
        <v>266</v>
      </c>
      <c r="LAI406" s="105" t="s">
        <v>266</v>
      </c>
      <c r="LAJ406" s="105" t="s">
        <v>266</v>
      </c>
      <c r="LAK406" s="105" t="s">
        <v>266</v>
      </c>
      <c r="LAL406" s="105" t="s">
        <v>266</v>
      </c>
      <c r="LAM406" s="105" t="s">
        <v>266</v>
      </c>
      <c r="LAN406" s="105" t="s">
        <v>266</v>
      </c>
      <c r="LAO406" s="105" t="s">
        <v>266</v>
      </c>
      <c r="LAP406" s="105" t="s">
        <v>266</v>
      </c>
      <c r="LAQ406" s="105" t="s">
        <v>266</v>
      </c>
      <c r="LAR406" s="105" t="s">
        <v>266</v>
      </c>
      <c r="LAS406" s="105" t="s">
        <v>266</v>
      </c>
      <c r="LAT406" s="105" t="s">
        <v>266</v>
      </c>
      <c r="LAU406" s="105" t="s">
        <v>266</v>
      </c>
      <c r="LAV406" s="105" t="s">
        <v>266</v>
      </c>
      <c r="LAW406" s="105" t="s">
        <v>266</v>
      </c>
      <c r="LAX406" s="105" t="s">
        <v>266</v>
      </c>
      <c r="LAY406" s="105" t="s">
        <v>266</v>
      </c>
      <c r="LAZ406" s="105" t="s">
        <v>266</v>
      </c>
      <c r="LBA406" s="105" t="s">
        <v>266</v>
      </c>
      <c r="LBB406" s="105" t="s">
        <v>266</v>
      </c>
      <c r="LBC406" s="105" t="s">
        <v>266</v>
      </c>
      <c r="LBD406" s="105" t="s">
        <v>266</v>
      </c>
      <c r="LBE406" s="105" t="s">
        <v>266</v>
      </c>
      <c r="LBF406" s="105" t="s">
        <v>266</v>
      </c>
      <c r="LBG406" s="105" t="s">
        <v>266</v>
      </c>
      <c r="LBH406" s="105" t="s">
        <v>266</v>
      </c>
      <c r="LBI406" s="105" t="s">
        <v>266</v>
      </c>
      <c r="LBJ406" s="105" t="s">
        <v>266</v>
      </c>
      <c r="LBK406" s="105" t="s">
        <v>266</v>
      </c>
      <c r="LBL406" s="105" t="s">
        <v>266</v>
      </c>
      <c r="LBM406" s="105" t="s">
        <v>266</v>
      </c>
      <c r="LBN406" s="105" t="s">
        <v>266</v>
      </c>
      <c r="LBO406" s="105" t="s">
        <v>266</v>
      </c>
      <c r="LBP406" s="105" t="s">
        <v>266</v>
      </c>
      <c r="LBQ406" s="105" t="s">
        <v>266</v>
      </c>
      <c r="LBR406" s="105" t="s">
        <v>266</v>
      </c>
      <c r="LBS406" s="105" t="s">
        <v>266</v>
      </c>
      <c r="LBT406" s="105" t="s">
        <v>266</v>
      </c>
      <c r="LBU406" s="105" t="s">
        <v>266</v>
      </c>
      <c r="LBV406" s="105" t="s">
        <v>266</v>
      </c>
      <c r="LBW406" s="105" t="s">
        <v>266</v>
      </c>
      <c r="LBX406" s="105" t="s">
        <v>266</v>
      </c>
      <c r="LBY406" s="105" t="s">
        <v>266</v>
      </c>
      <c r="LBZ406" s="105" t="s">
        <v>266</v>
      </c>
      <c r="LCA406" s="105" t="s">
        <v>266</v>
      </c>
      <c r="LCB406" s="105" t="s">
        <v>266</v>
      </c>
      <c r="LCC406" s="105" t="s">
        <v>266</v>
      </c>
      <c r="LCD406" s="105" t="s">
        <v>266</v>
      </c>
      <c r="LCE406" s="105" t="s">
        <v>266</v>
      </c>
      <c r="LCF406" s="105" t="s">
        <v>266</v>
      </c>
      <c r="LCG406" s="105" t="s">
        <v>266</v>
      </c>
      <c r="LCH406" s="105" t="s">
        <v>266</v>
      </c>
      <c r="LCI406" s="105" t="s">
        <v>266</v>
      </c>
      <c r="LCJ406" s="105" t="s">
        <v>266</v>
      </c>
      <c r="LCK406" s="105" t="s">
        <v>266</v>
      </c>
      <c r="LCL406" s="105" t="s">
        <v>266</v>
      </c>
      <c r="LCM406" s="105" t="s">
        <v>266</v>
      </c>
      <c r="LCN406" s="105" t="s">
        <v>266</v>
      </c>
      <c r="LCO406" s="105" t="s">
        <v>266</v>
      </c>
      <c r="LCP406" s="105" t="s">
        <v>266</v>
      </c>
      <c r="LCQ406" s="105" t="s">
        <v>266</v>
      </c>
      <c r="LCR406" s="105" t="s">
        <v>266</v>
      </c>
      <c r="LCS406" s="105" t="s">
        <v>266</v>
      </c>
      <c r="LCT406" s="105" t="s">
        <v>266</v>
      </c>
      <c r="LCU406" s="105" t="s">
        <v>266</v>
      </c>
      <c r="LCV406" s="105" t="s">
        <v>266</v>
      </c>
      <c r="LCW406" s="105" t="s">
        <v>266</v>
      </c>
      <c r="LCX406" s="105" t="s">
        <v>266</v>
      </c>
      <c r="LCY406" s="105" t="s">
        <v>266</v>
      </c>
      <c r="LCZ406" s="105" t="s">
        <v>266</v>
      </c>
      <c r="LDA406" s="105" t="s">
        <v>266</v>
      </c>
      <c r="LDB406" s="105" t="s">
        <v>266</v>
      </c>
      <c r="LDC406" s="105" t="s">
        <v>266</v>
      </c>
      <c r="LDD406" s="105" t="s">
        <v>266</v>
      </c>
      <c r="LDE406" s="105" t="s">
        <v>266</v>
      </c>
      <c r="LDF406" s="105" t="s">
        <v>266</v>
      </c>
      <c r="LDG406" s="105" t="s">
        <v>266</v>
      </c>
      <c r="LDH406" s="105" t="s">
        <v>266</v>
      </c>
      <c r="LDI406" s="105" t="s">
        <v>266</v>
      </c>
      <c r="LDJ406" s="105" t="s">
        <v>266</v>
      </c>
      <c r="LDK406" s="105" t="s">
        <v>266</v>
      </c>
      <c r="LDL406" s="105" t="s">
        <v>266</v>
      </c>
      <c r="LDM406" s="105" t="s">
        <v>266</v>
      </c>
      <c r="LDN406" s="105" t="s">
        <v>266</v>
      </c>
      <c r="LDO406" s="105" t="s">
        <v>266</v>
      </c>
      <c r="LDP406" s="105" t="s">
        <v>266</v>
      </c>
      <c r="LDQ406" s="105" t="s">
        <v>266</v>
      </c>
      <c r="LDR406" s="105" t="s">
        <v>266</v>
      </c>
      <c r="LDS406" s="105" t="s">
        <v>266</v>
      </c>
      <c r="LDT406" s="105" t="s">
        <v>266</v>
      </c>
      <c r="LDU406" s="105" t="s">
        <v>266</v>
      </c>
      <c r="LDV406" s="105" t="s">
        <v>266</v>
      </c>
      <c r="LDW406" s="105" t="s">
        <v>266</v>
      </c>
      <c r="LDX406" s="105" t="s">
        <v>266</v>
      </c>
      <c r="LDY406" s="105" t="s">
        <v>266</v>
      </c>
      <c r="LDZ406" s="105" t="s">
        <v>266</v>
      </c>
      <c r="LEA406" s="105" t="s">
        <v>266</v>
      </c>
      <c r="LEB406" s="105" t="s">
        <v>266</v>
      </c>
      <c r="LEC406" s="105" t="s">
        <v>266</v>
      </c>
      <c r="LED406" s="105" t="s">
        <v>266</v>
      </c>
      <c r="LEE406" s="105" t="s">
        <v>266</v>
      </c>
      <c r="LEF406" s="105" t="s">
        <v>266</v>
      </c>
      <c r="LEG406" s="105" t="s">
        <v>266</v>
      </c>
      <c r="LEH406" s="105" t="s">
        <v>266</v>
      </c>
      <c r="LEI406" s="105" t="s">
        <v>266</v>
      </c>
      <c r="LEJ406" s="105" t="s">
        <v>266</v>
      </c>
      <c r="LEK406" s="105" t="s">
        <v>266</v>
      </c>
      <c r="LEL406" s="105" t="s">
        <v>266</v>
      </c>
      <c r="LEM406" s="105" t="s">
        <v>266</v>
      </c>
      <c r="LEN406" s="105" t="s">
        <v>266</v>
      </c>
      <c r="LEO406" s="105" t="s">
        <v>266</v>
      </c>
      <c r="LEP406" s="105" t="s">
        <v>266</v>
      </c>
      <c r="LEQ406" s="105" t="s">
        <v>266</v>
      </c>
      <c r="LER406" s="105" t="s">
        <v>266</v>
      </c>
      <c r="LES406" s="105" t="s">
        <v>266</v>
      </c>
      <c r="LET406" s="105" t="s">
        <v>266</v>
      </c>
      <c r="LEU406" s="105" t="s">
        <v>266</v>
      </c>
      <c r="LEV406" s="105" t="s">
        <v>266</v>
      </c>
      <c r="LEW406" s="105" t="s">
        <v>266</v>
      </c>
      <c r="LEX406" s="105" t="s">
        <v>266</v>
      </c>
      <c r="LEY406" s="105" t="s">
        <v>266</v>
      </c>
      <c r="LEZ406" s="105" t="s">
        <v>266</v>
      </c>
      <c r="LFA406" s="105" t="s">
        <v>266</v>
      </c>
      <c r="LFB406" s="105" t="s">
        <v>266</v>
      </c>
      <c r="LFC406" s="105" t="s">
        <v>266</v>
      </c>
      <c r="LFD406" s="105" t="s">
        <v>266</v>
      </c>
      <c r="LFE406" s="105" t="s">
        <v>266</v>
      </c>
      <c r="LFF406" s="105" t="s">
        <v>266</v>
      </c>
      <c r="LFG406" s="105" t="s">
        <v>266</v>
      </c>
      <c r="LFH406" s="105" t="s">
        <v>266</v>
      </c>
      <c r="LFI406" s="105" t="s">
        <v>266</v>
      </c>
      <c r="LFJ406" s="105" t="s">
        <v>266</v>
      </c>
      <c r="LFK406" s="105" t="s">
        <v>266</v>
      </c>
      <c r="LFL406" s="105" t="s">
        <v>266</v>
      </c>
      <c r="LFM406" s="105" t="s">
        <v>266</v>
      </c>
      <c r="LFN406" s="105" t="s">
        <v>266</v>
      </c>
      <c r="LFO406" s="105" t="s">
        <v>266</v>
      </c>
      <c r="LFP406" s="105" t="s">
        <v>266</v>
      </c>
      <c r="LFQ406" s="105" t="s">
        <v>266</v>
      </c>
      <c r="LFR406" s="105" t="s">
        <v>266</v>
      </c>
      <c r="LFS406" s="105" t="s">
        <v>266</v>
      </c>
      <c r="LFT406" s="105" t="s">
        <v>266</v>
      </c>
      <c r="LFU406" s="105" t="s">
        <v>266</v>
      </c>
      <c r="LFV406" s="105" t="s">
        <v>266</v>
      </c>
      <c r="LFW406" s="105" t="s">
        <v>266</v>
      </c>
      <c r="LFX406" s="105" t="s">
        <v>266</v>
      </c>
      <c r="LFY406" s="105" t="s">
        <v>266</v>
      </c>
      <c r="LFZ406" s="105" t="s">
        <v>266</v>
      </c>
      <c r="LGA406" s="105" t="s">
        <v>266</v>
      </c>
      <c r="LGB406" s="105" t="s">
        <v>266</v>
      </c>
      <c r="LGC406" s="105" t="s">
        <v>266</v>
      </c>
      <c r="LGD406" s="105" t="s">
        <v>266</v>
      </c>
      <c r="LGE406" s="105" t="s">
        <v>266</v>
      </c>
      <c r="LGF406" s="105" t="s">
        <v>266</v>
      </c>
      <c r="LGG406" s="105" t="s">
        <v>266</v>
      </c>
      <c r="LGH406" s="105" t="s">
        <v>266</v>
      </c>
      <c r="LGI406" s="105" t="s">
        <v>266</v>
      </c>
      <c r="LGJ406" s="105" t="s">
        <v>266</v>
      </c>
      <c r="LGK406" s="105" t="s">
        <v>266</v>
      </c>
      <c r="LGL406" s="105" t="s">
        <v>266</v>
      </c>
      <c r="LGM406" s="105" t="s">
        <v>266</v>
      </c>
      <c r="LGN406" s="105" t="s">
        <v>266</v>
      </c>
      <c r="LGO406" s="105" t="s">
        <v>266</v>
      </c>
      <c r="LGP406" s="105" t="s">
        <v>266</v>
      </c>
      <c r="LGQ406" s="105" t="s">
        <v>266</v>
      </c>
      <c r="LGR406" s="105" t="s">
        <v>266</v>
      </c>
      <c r="LGS406" s="105" t="s">
        <v>266</v>
      </c>
      <c r="LGT406" s="105" t="s">
        <v>266</v>
      </c>
      <c r="LGU406" s="105" t="s">
        <v>266</v>
      </c>
      <c r="LGV406" s="105" t="s">
        <v>266</v>
      </c>
      <c r="LGW406" s="105" t="s">
        <v>266</v>
      </c>
      <c r="LGX406" s="105" t="s">
        <v>266</v>
      </c>
      <c r="LGY406" s="105" t="s">
        <v>266</v>
      </c>
      <c r="LGZ406" s="105" t="s">
        <v>266</v>
      </c>
      <c r="LHA406" s="105" t="s">
        <v>266</v>
      </c>
      <c r="LHB406" s="105" t="s">
        <v>266</v>
      </c>
      <c r="LHC406" s="105" t="s">
        <v>266</v>
      </c>
      <c r="LHD406" s="105" t="s">
        <v>266</v>
      </c>
      <c r="LHE406" s="105" t="s">
        <v>266</v>
      </c>
      <c r="LHF406" s="105" t="s">
        <v>266</v>
      </c>
      <c r="LHG406" s="105" t="s">
        <v>266</v>
      </c>
      <c r="LHH406" s="105" t="s">
        <v>266</v>
      </c>
      <c r="LHI406" s="105" t="s">
        <v>266</v>
      </c>
      <c r="LHJ406" s="105" t="s">
        <v>266</v>
      </c>
      <c r="LHK406" s="105" t="s">
        <v>266</v>
      </c>
      <c r="LHL406" s="105" t="s">
        <v>266</v>
      </c>
      <c r="LHM406" s="105" t="s">
        <v>266</v>
      </c>
      <c r="LHN406" s="105" t="s">
        <v>266</v>
      </c>
      <c r="LHO406" s="105" t="s">
        <v>266</v>
      </c>
      <c r="LHP406" s="105" t="s">
        <v>266</v>
      </c>
      <c r="LHQ406" s="105" t="s">
        <v>266</v>
      </c>
      <c r="LHR406" s="105" t="s">
        <v>266</v>
      </c>
      <c r="LHS406" s="105" t="s">
        <v>266</v>
      </c>
      <c r="LHT406" s="105" t="s">
        <v>266</v>
      </c>
      <c r="LHU406" s="105" t="s">
        <v>266</v>
      </c>
      <c r="LHV406" s="105" t="s">
        <v>266</v>
      </c>
      <c r="LHW406" s="105" t="s">
        <v>266</v>
      </c>
      <c r="LHX406" s="105" t="s">
        <v>266</v>
      </c>
      <c r="LHY406" s="105" t="s">
        <v>266</v>
      </c>
      <c r="LHZ406" s="105" t="s">
        <v>266</v>
      </c>
      <c r="LIA406" s="105" t="s">
        <v>266</v>
      </c>
      <c r="LIB406" s="105" t="s">
        <v>266</v>
      </c>
      <c r="LIC406" s="105" t="s">
        <v>266</v>
      </c>
      <c r="LID406" s="105" t="s">
        <v>266</v>
      </c>
      <c r="LIE406" s="105" t="s">
        <v>266</v>
      </c>
      <c r="LIF406" s="105" t="s">
        <v>266</v>
      </c>
      <c r="LIG406" s="105" t="s">
        <v>266</v>
      </c>
      <c r="LIH406" s="105" t="s">
        <v>266</v>
      </c>
      <c r="LII406" s="105" t="s">
        <v>266</v>
      </c>
      <c r="LIJ406" s="105" t="s">
        <v>266</v>
      </c>
      <c r="LIK406" s="105" t="s">
        <v>266</v>
      </c>
      <c r="LIL406" s="105" t="s">
        <v>266</v>
      </c>
      <c r="LIM406" s="105" t="s">
        <v>266</v>
      </c>
      <c r="LIN406" s="105" t="s">
        <v>266</v>
      </c>
      <c r="LIO406" s="105" t="s">
        <v>266</v>
      </c>
      <c r="LIP406" s="105" t="s">
        <v>266</v>
      </c>
      <c r="LIQ406" s="105" t="s">
        <v>266</v>
      </c>
      <c r="LIR406" s="105" t="s">
        <v>266</v>
      </c>
      <c r="LIS406" s="105" t="s">
        <v>266</v>
      </c>
      <c r="LIT406" s="105" t="s">
        <v>266</v>
      </c>
      <c r="LIU406" s="105" t="s">
        <v>266</v>
      </c>
      <c r="LIV406" s="105" t="s">
        <v>266</v>
      </c>
      <c r="LIW406" s="105" t="s">
        <v>266</v>
      </c>
      <c r="LIX406" s="105" t="s">
        <v>266</v>
      </c>
      <c r="LIY406" s="105" t="s">
        <v>266</v>
      </c>
      <c r="LIZ406" s="105" t="s">
        <v>266</v>
      </c>
      <c r="LJA406" s="105" t="s">
        <v>266</v>
      </c>
      <c r="LJB406" s="105" t="s">
        <v>266</v>
      </c>
      <c r="LJC406" s="105" t="s">
        <v>266</v>
      </c>
      <c r="LJD406" s="105" t="s">
        <v>266</v>
      </c>
      <c r="LJE406" s="105" t="s">
        <v>266</v>
      </c>
      <c r="LJF406" s="105" t="s">
        <v>266</v>
      </c>
      <c r="LJG406" s="105" t="s">
        <v>266</v>
      </c>
      <c r="LJH406" s="105" t="s">
        <v>266</v>
      </c>
      <c r="LJI406" s="105" t="s">
        <v>266</v>
      </c>
      <c r="LJJ406" s="105" t="s">
        <v>266</v>
      </c>
      <c r="LJK406" s="105" t="s">
        <v>266</v>
      </c>
      <c r="LJL406" s="105" t="s">
        <v>266</v>
      </c>
      <c r="LJM406" s="105" t="s">
        <v>266</v>
      </c>
      <c r="LJN406" s="105" t="s">
        <v>266</v>
      </c>
      <c r="LJO406" s="105" t="s">
        <v>266</v>
      </c>
      <c r="LJP406" s="105" t="s">
        <v>266</v>
      </c>
      <c r="LJQ406" s="105" t="s">
        <v>266</v>
      </c>
      <c r="LJR406" s="105" t="s">
        <v>266</v>
      </c>
      <c r="LJS406" s="105" t="s">
        <v>266</v>
      </c>
      <c r="LJT406" s="105" t="s">
        <v>266</v>
      </c>
      <c r="LJU406" s="105" t="s">
        <v>266</v>
      </c>
      <c r="LJV406" s="105" t="s">
        <v>266</v>
      </c>
      <c r="LJW406" s="105" t="s">
        <v>266</v>
      </c>
      <c r="LJX406" s="105" t="s">
        <v>266</v>
      </c>
      <c r="LJY406" s="105" t="s">
        <v>266</v>
      </c>
      <c r="LJZ406" s="105" t="s">
        <v>266</v>
      </c>
      <c r="LKA406" s="105" t="s">
        <v>266</v>
      </c>
      <c r="LKB406" s="105" t="s">
        <v>266</v>
      </c>
      <c r="LKC406" s="105" t="s">
        <v>266</v>
      </c>
      <c r="LKD406" s="105" t="s">
        <v>266</v>
      </c>
      <c r="LKE406" s="105" t="s">
        <v>266</v>
      </c>
      <c r="LKF406" s="105" t="s">
        <v>266</v>
      </c>
      <c r="LKG406" s="105" t="s">
        <v>266</v>
      </c>
      <c r="LKH406" s="105" t="s">
        <v>266</v>
      </c>
      <c r="LKI406" s="105" t="s">
        <v>266</v>
      </c>
      <c r="LKJ406" s="105" t="s">
        <v>266</v>
      </c>
      <c r="LKK406" s="105" t="s">
        <v>266</v>
      </c>
      <c r="LKL406" s="105" t="s">
        <v>266</v>
      </c>
      <c r="LKM406" s="105" t="s">
        <v>266</v>
      </c>
      <c r="LKN406" s="105" t="s">
        <v>266</v>
      </c>
      <c r="LKO406" s="105" t="s">
        <v>266</v>
      </c>
      <c r="LKP406" s="105" t="s">
        <v>266</v>
      </c>
      <c r="LKQ406" s="105" t="s">
        <v>266</v>
      </c>
      <c r="LKR406" s="105" t="s">
        <v>266</v>
      </c>
      <c r="LKS406" s="105" t="s">
        <v>266</v>
      </c>
      <c r="LKT406" s="105" t="s">
        <v>266</v>
      </c>
      <c r="LKU406" s="105" t="s">
        <v>266</v>
      </c>
      <c r="LKV406" s="105" t="s">
        <v>266</v>
      </c>
      <c r="LKW406" s="105" t="s">
        <v>266</v>
      </c>
      <c r="LKX406" s="105" t="s">
        <v>266</v>
      </c>
      <c r="LKY406" s="105" t="s">
        <v>266</v>
      </c>
      <c r="LKZ406" s="105" t="s">
        <v>266</v>
      </c>
      <c r="LLA406" s="105" t="s">
        <v>266</v>
      </c>
      <c r="LLB406" s="105" t="s">
        <v>266</v>
      </c>
      <c r="LLC406" s="105" t="s">
        <v>266</v>
      </c>
      <c r="LLD406" s="105" t="s">
        <v>266</v>
      </c>
      <c r="LLE406" s="105" t="s">
        <v>266</v>
      </c>
      <c r="LLF406" s="105" t="s">
        <v>266</v>
      </c>
      <c r="LLG406" s="105" t="s">
        <v>266</v>
      </c>
      <c r="LLH406" s="105" t="s">
        <v>266</v>
      </c>
      <c r="LLI406" s="105" t="s">
        <v>266</v>
      </c>
      <c r="LLJ406" s="105" t="s">
        <v>266</v>
      </c>
      <c r="LLK406" s="105" t="s">
        <v>266</v>
      </c>
      <c r="LLL406" s="105" t="s">
        <v>266</v>
      </c>
      <c r="LLM406" s="105" t="s">
        <v>266</v>
      </c>
      <c r="LLN406" s="105" t="s">
        <v>266</v>
      </c>
      <c r="LLO406" s="105" t="s">
        <v>266</v>
      </c>
      <c r="LLP406" s="105" t="s">
        <v>266</v>
      </c>
      <c r="LLQ406" s="105" t="s">
        <v>266</v>
      </c>
      <c r="LLR406" s="105" t="s">
        <v>266</v>
      </c>
      <c r="LLS406" s="105" t="s">
        <v>266</v>
      </c>
      <c r="LLT406" s="105" t="s">
        <v>266</v>
      </c>
      <c r="LLU406" s="105" t="s">
        <v>266</v>
      </c>
      <c r="LLV406" s="105" t="s">
        <v>266</v>
      </c>
      <c r="LLW406" s="105" t="s">
        <v>266</v>
      </c>
      <c r="LLX406" s="105" t="s">
        <v>266</v>
      </c>
      <c r="LLY406" s="105" t="s">
        <v>266</v>
      </c>
      <c r="LLZ406" s="105" t="s">
        <v>266</v>
      </c>
      <c r="LMA406" s="105" t="s">
        <v>266</v>
      </c>
      <c r="LMB406" s="105" t="s">
        <v>266</v>
      </c>
      <c r="LMC406" s="105" t="s">
        <v>266</v>
      </c>
      <c r="LMD406" s="105" t="s">
        <v>266</v>
      </c>
      <c r="LME406" s="105" t="s">
        <v>266</v>
      </c>
      <c r="LMF406" s="105" t="s">
        <v>266</v>
      </c>
      <c r="LMG406" s="105" t="s">
        <v>266</v>
      </c>
      <c r="LMH406" s="105" t="s">
        <v>266</v>
      </c>
      <c r="LMI406" s="105" t="s">
        <v>266</v>
      </c>
      <c r="LMJ406" s="105" t="s">
        <v>266</v>
      </c>
      <c r="LMK406" s="105" t="s">
        <v>266</v>
      </c>
      <c r="LML406" s="105" t="s">
        <v>266</v>
      </c>
      <c r="LMM406" s="105" t="s">
        <v>266</v>
      </c>
      <c r="LMN406" s="105" t="s">
        <v>266</v>
      </c>
      <c r="LMO406" s="105" t="s">
        <v>266</v>
      </c>
      <c r="LMP406" s="105" t="s">
        <v>266</v>
      </c>
      <c r="LMQ406" s="105" t="s">
        <v>266</v>
      </c>
      <c r="LMR406" s="105" t="s">
        <v>266</v>
      </c>
      <c r="LMS406" s="105" t="s">
        <v>266</v>
      </c>
      <c r="LMT406" s="105" t="s">
        <v>266</v>
      </c>
      <c r="LMU406" s="105" t="s">
        <v>266</v>
      </c>
      <c r="LMV406" s="105" t="s">
        <v>266</v>
      </c>
      <c r="LMW406" s="105" t="s">
        <v>266</v>
      </c>
      <c r="LMX406" s="105" t="s">
        <v>266</v>
      </c>
      <c r="LMY406" s="105" t="s">
        <v>266</v>
      </c>
      <c r="LMZ406" s="105" t="s">
        <v>266</v>
      </c>
      <c r="LNA406" s="105" t="s">
        <v>266</v>
      </c>
      <c r="LNB406" s="105" t="s">
        <v>266</v>
      </c>
      <c r="LNC406" s="105" t="s">
        <v>266</v>
      </c>
      <c r="LND406" s="105" t="s">
        <v>266</v>
      </c>
      <c r="LNE406" s="105" t="s">
        <v>266</v>
      </c>
      <c r="LNF406" s="105" t="s">
        <v>266</v>
      </c>
      <c r="LNG406" s="105" t="s">
        <v>266</v>
      </c>
      <c r="LNH406" s="105" t="s">
        <v>266</v>
      </c>
      <c r="LNI406" s="105" t="s">
        <v>266</v>
      </c>
      <c r="LNJ406" s="105" t="s">
        <v>266</v>
      </c>
      <c r="LNK406" s="105" t="s">
        <v>266</v>
      </c>
      <c r="LNL406" s="105" t="s">
        <v>266</v>
      </c>
      <c r="LNM406" s="105" t="s">
        <v>266</v>
      </c>
      <c r="LNN406" s="105" t="s">
        <v>266</v>
      </c>
      <c r="LNO406" s="105" t="s">
        <v>266</v>
      </c>
      <c r="LNP406" s="105" t="s">
        <v>266</v>
      </c>
      <c r="LNQ406" s="105" t="s">
        <v>266</v>
      </c>
      <c r="LNR406" s="105" t="s">
        <v>266</v>
      </c>
      <c r="LNS406" s="105" t="s">
        <v>266</v>
      </c>
      <c r="LNT406" s="105" t="s">
        <v>266</v>
      </c>
      <c r="LNU406" s="105" t="s">
        <v>266</v>
      </c>
      <c r="LNV406" s="105" t="s">
        <v>266</v>
      </c>
      <c r="LNW406" s="105" t="s">
        <v>266</v>
      </c>
      <c r="LNX406" s="105" t="s">
        <v>266</v>
      </c>
      <c r="LNY406" s="105" t="s">
        <v>266</v>
      </c>
      <c r="LNZ406" s="105" t="s">
        <v>266</v>
      </c>
      <c r="LOA406" s="105" t="s">
        <v>266</v>
      </c>
      <c r="LOB406" s="105" t="s">
        <v>266</v>
      </c>
      <c r="LOC406" s="105" t="s">
        <v>266</v>
      </c>
      <c r="LOD406" s="105" t="s">
        <v>266</v>
      </c>
      <c r="LOE406" s="105" t="s">
        <v>266</v>
      </c>
      <c r="LOF406" s="105" t="s">
        <v>266</v>
      </c>
      <c r="LOG406" s="105" t="s">
        <v>266</v>
      </c>
      <c r="LOH406" s="105" t="s">
        <v>266</v>
      </c>
      <c r="LOI406" s="105" t="s">
        <v>266</v>
      </c>
      <c r="LOJ406" s="105" t="s">
        <v>266</v>
      </c>
      <c r="LOK406" s="105" t="s">
        <v>266</v>
      </c>
      <c r="LOL406" s="105" t="s">
        <v>266</v>
      </c>
      <c r="LOM406" s="105" t="s">
        <v>266</v>
      </c>
      <c r="LON406" s="105" t="s">
        <v>266</v>
      </c>
      <c r="LOO406" s="105" t="s">
        <v>266</v>
      </c>
      <c r="LOP406" s="105" t="s">
        <v>266</v>
      </c>
      <c r="LOQ406" s="105" t="s">
        <v>266</v>
      </c>
      <c r="LOR406" s="105" t="s">
        <v>266</v>
      </c>
      <c r="LOS406" s="105" t="s">
        <v>266</v>
      </c>
      <c r="LOT406" s="105" t="s">
        <v>266</v>
      </c>
      <c r="LOU406" s="105" t="s">
        <v>266</v>
      </c>
      <c r="LOV406" s="105" t="s">
        <v>266</v>
      </c>
      <c r="LOW406" s="105" t="s">
        <v>266</v>
      </c>
      <c r="LOX406" s="105" t="s">
        <v>266</v>
      </c>
      <c r="LOY406" s="105" t="s">
        <v>266</v>
      </c>
      <c r="LOZ406" s="105" t="s">
        <v>266</v>
      </c>
      <c r="LPA406" s="105" t="s">
        <v>266</v>
      </c>
      <c r="LPB406" s="105" t="s">
        <v>266</v>
      </c>
      <c r="LPC406" s="105" t="s">
        <v>266</v>
      </c>
      <c r="LPD406" s="105" t="s">
        <v>266</v>
      </c>
      <c r="LPE406" s="105" t="s">
        <v>266</v>
      </c>
      <c r="LPF406" s="105" t="s">
        <v>266</v>
      </c>
      <c r="LPG406" s="105" t="s">
        <v>266</v>
      </c>
      <c r="LPH406" s="105" t="s">
        <v>266</v>
      </c>
      <c r="LPI406" s="105" t="s">
        <v>266</v>
      </c>
      <c r="LPJ406" s="105" t="s">
        <v>266</v>
      </c>
      <c r="LPK406" s="105" t="s">
        <v>266</v>
      </c>
      <c r="LPL406" s="105" t="s">
        <v>266</v>
      </c>
      <c r="LPM406" s="105" t="s">
        <v>266</v>
      </c>
      <c r="LPN406" s="105" t="s">
        <v>266</v>
      </c>
      <c r="LPO406" s="105" t="s">
        <v>266</v>
      </c>
      <c r="LPP406" s="105" t="s">
        <v>266</v>
      </c>
      <c r="LPQ406" s="105" t="s">
        <v>266</v>
      </c>
      <c r="LPR406" s="105" t="s">
        <v>266</v>
      </c>
      <c r="LPS406" s="105" t="s">
        <v>266</v>
      </c>
      <c r="LPT406" s="105" t="s">
        <v>266</v>
      </c>
      <c r="LPU406" s="105" t="s">
        <v>266</v>
      </c>
      <c r="LPV406" s="105" t="s">
        <v>266</v>
      </c>
      <c r="LPW406" s="105" t="s">
        <v>266</v>
      </c>
      <c r="LPX406" s="105" t="s">
        <v>266</v>
      </c>
      <c r="LPY406" s="105" t="s">
        <v>266</v>
      </c>
      <c r="LPZ406" s="105" t="s">
        <v>266</v>
      </c>
      <c r="LQA406" s="105" t="s">
        <v>266</v>
      </c>
      <c r="LQB406" s="105" t="s">
        <v>266</v>
      </c>
      <c r="LQC406" s="105" t="s">
        <v>266</v>
      </c>
      <c r="LQD406" s="105" t="s">
        <v>266</v>
      </c>
      <c r="LQE406" s="105" t="s">
        <v>266</v>
      </c>
      <c r="LQF406" s="105" t="s">
        <v>266</v>
      </c>
      <c r="LQG406" s="105" t="s">
        <v>266</v>
      </c>
      <c r="LQH406" s="105" t="s">
        <v>266</v>
      </c>
      <c r="LQI406" s="105" t="s">
        <v>266</v>
      </c>
      <c r="LQJ406" s="105" t="s">
        <v>266</v>
      </c>
      <c r="LQK406" s="105" t="s">
        <v>266</v>
      </c>
      <c r="LQL406" s="105" t="s">
        <v>266</v>
      </c>
      <c r="LQM406" s="105" t="s">
        <v>266</v>
      </c>
      <c r="LQN406" s="105" t="s">
        <v>266</v>
      </c>
      <c r="LQO406" s="105" t="s">
        <v>266</v>
      </c>
      <c r="LQP406" s="105" t="s">
        <v>266</v>
      </c>
      <c r="LQQ406" s="105" t="s">
        <v>266</v>
      </c>
      <c r="LQR406" s="105" t="s">
        <v>266</v>
      </c>
      <c r="LQS406" s="105" t="s">
        <v>266</v>
      </c>
      <c r="LQT406" s="105" t="s">
        <v>266</v>
      </c>
      <c r="LQU406" s="105" t="s">
        <v>266</v>
      </c>
      <c r="LQV406" s="105" t="s">
        <v>266</v>
      </c>
      <c r="LQW406" s="105" t="s">
        <v>266</v>
      </c>
      <c r="LQX406" s="105" t="s">
        <v>266</v>
      </c>
      <c r="LQY406" s="105" t="s">
        <v>266</v>
      </c>
      <c r="LQZ406" s="105" t="s">
        <v>266</v>
      </c>
      <c r="LRA406" s="105" t="s">
        <v>266</v>
      </c>
      <c r="LRB406" s="105" t="s">
        <v>266</v>
      </c>
      <c r="LRC406" s="105" t="s">
        <v>266</v>
      </c>
      <c r="LRD406" s="105" t="s">
        <v>266</v>
      </c>
      <c r="LRE406" s="105" t="s">
        <v>266</v>
      </c>
      <c r="LRF406" s="105" t="s">
        <v>266</v>
      </c>
      <c r="LRG406" s="105" t="s">
        <v>266</v>
      </c>
      <c r="LRH406" s="105" t="s">
        <v>266</v>
      </c>
      <c r="LRI406" s="105" t="s">
        <v>266</v>
      </c>
      <c r="LRJ406" s="105" t="s">
        <v>266</v>
      </c>
      <c r="LRK406" s="105" t="s">
        <v>266</v>
      </c>
      <c r="LRL406" s="105" t="s">
        <v>266</v>
      </c>
      <c r="LRM406" s="105" t="s">
        <v>266</v>
      </c>
      <c r="LRN406" s="105" t="s">
        <v>266</v>
      </c>
      <c r="LRO406" s="105" t="s">
        <v>266</v>
      </c>
      <c r="LRP406" s="105" t="s">
        <v>266</v>
      </c>
      <c r="LRQ406" s="105" t="s">
        <v>266</v>
      </c>
      <c r="LRR406" s="105" t="s">
        <v>266</v>
      </c>
      <c r="LRS406" s="105" t="s">
        <v>266</v>
      </c>
      <c r="LRT406" s="105" t="s">
        <v>266</v>
      </c>
      <c r="LRU406" s="105" t="s">
        <v>266</v>
      </c>
      <c r="LRV406" s="105" t="s">
        <v>266</v>
      </c>
      <c r="LRW406" s="105" t="s">
        <v>266</v>
      </c>
      <c r="LRX406" s="105" t="s">
        <v>266</v>
      </c>
      <c r="LRY406" s="105" t="s">
        <v>266</v>
      </c>
      <c r="LRZ406" s="105" t="s">
        <v>266</v>
      </c>
      <c r="LSA406" s="105" t="s">
        <v>266</v>
      </c>
      <c r="LSB406" s="105" t="s">
        <v>266</v>
      </c>
      <c r="LSC406" s="105" t="s">
        <v>266</v>
      </c>
      <c r="LSD406" s="105" t="s">
        <v>266</v>
      </c>
      <c r="LSE406" s="105" t="s">
        <v>266</v>
      </c>
      <c r="LSF406" s="105" t="s">
        <v>266</v>
      </c>
      <c r="LSG406" s="105" t="s">
        <v>266</v>
      </c>
      <c r="LSH406" s="105" t="s">
        <v>266</v>
      </c>
      <c r="LSI406" s="105" t="s">
        <v>266</v>
      </c>
      <c r="LSJ406" s="105" t="s">
        <v>266</v>
      </c>
      <c r="LSK406" s="105" t="s">
        <v>266</v>
      </c>
      <c r="LSL406" s="105" t="s">
        <v>266</v>
      </c>
      <c r="LSM406" s="105" t="s">
        <v>266</v>
      </c>
      <c r="LSN406" s="105" t="s">
        <v>266</v>
      </c>
      <c r="LSO406" s="105" t="s">
        <v>266</v>
      </c>
      <c r="LSP406" s="105" t="s">
        <v>266</v>
      </c>
      <c r="LSQ406" s="105" t="s">
        <v>266</v>
      </c>
      <c r="LSR406" s="105" t="s">
        <v>266</v>
      </c>
      <c r="LSS406" s="105" t="s">
        <v>266</v>
      </c>
      <c r="LST406" s="105" t="s">
        <v>266</v>
      </c>
      <c r="LSU406" s="105" t="s">
        <v>266</v>
      </c>
      <c r="LSV406" s="105" t="s">
        <v>266</v>
      </c>
      <c r="LSW406" s="105" t="s">
        <v>266</v>
      </c>
      <c r="LSX406" s="105" t="s">
        <v>266</v>
      </c>
      <c r="LSY406" s="105" t="s">
        <v>266</v>
      </c>
      <c r="LSZ406" s="105" t="s">
        <v>266</v>
      </c>
      <c r="LTA406" s="105" t="s">
        <v>266</v>
      </c>
      <c r="LTB406" s="105" t="s">
        <v>266</v>
      </c>
      <c r="LTC406" s="105" t="s">
        <v>266</v>
      </c>
      <c r="LTD406" s="105" t="s">
        <v>266</v>
      </c>
      <c r="LTE406" s="105" t="s">
        <v>266</v>
      </c>
      <c r="LTF406" s="105" t="s">
        <v>266</v>
      </c>
      <c r="LTG406" s="105" t="s">
        <v>266</v>
      </c>
      <c r="LTH406" s="105" t="s">
        <v>266</v>
      </c>
      <c r="LTI406" s="105" t="s">
        <v>266</v>
      </c>
      <c r="LTJ406" s="105" t="s">
        <v>266</v>
      </c>
      <c r="LTK406" s="105" t="s">
        <v>266</v>
      </c>
      <c r="LTL406" s="105" t="s">
        <v>266</v>
      </c>
      <c r="LTM406" s="105" t="s">
        <v>266</v>
      </c>
      <c r="LTN406" s="105" t="s">
        <v>266</v>
      </c>
      <c r="LTO406" s="105" t="s">
        <v>266</v>
      </c>
      <c r="LTP406" s="105" t="s">
        <v>266</v>
      </c>
      <c r="LTQ406" s="105" t="s">
        <v>266</v>
      </c>
      <c r="LTR406" s="105" t="s">
        <v>266</v>
      </c>
      <c r="LTS406" s="105" t="s">
        <v>266</v>
      </c>
      <c r="LTT406" s="105" t="s">
        <v>266</v>
      </c>
      <c r="LTU406" s="105" t="s">
        <v>266</v>
      </c>
      <c r="LTV406" s="105" t="s">
        <v>266</v>
      </c>
      <c r="LTW406" s="105" t="s">
        <v>266</v>
      </c>
      <c r="LTX406" s="105" t="s">
        <v>266</v>
      </c>
      <c r="LTY406" s="105" t="s">
        <v>266</v>
      </c>
      <c r="LTZ406" s="105" t="s">
        <v>266</v>
      </c>
      <c r="LUA406" s="105" t="s">
        <v>266</v>
      </c>
      <c r="LUB406" s="105" t="s">
        <v>266</v>
      </c>
      <c r="LUC406" s="105" t="s">
        <v>266</v>
      </c>
      <c r="LUD406" s="105" t="s">
        <v>266</v>
      </c>
      <c r="LUE406" s="105" t="s">
        <v>266</v>
      </c>
      <c r="LUF406" s="105" t="s">
        <v>266</v>
      </c>
      <c r="LUG406" s="105" t="s">
        <v>266</v>
      </c>
      <c r="LUH406" s="105" t="s">
        <v>266</v>
      </c>
      <c r="LUI406" s="105" t="s">
        <v>266</v>
      </c>
      <c r="LUJ406" s="105" t="s">
        <v>266</v>
      </c>
      <c r="LUK406" s="105" t="s">
        <v>266</v>
      </c>
      <c r="LUL406" s="105" t="s">
        <v>266</v>
      </c>
      <c r="LUM406" s="105" t="s">
        <v>266</v>
      </c>
      <c r="LUN406" s="105" t="s">
        <v>266</v>
      </c>
      <c r="LUO406" s="105" t="s">
        <v>266</v>
      </c>
      <c r="LUP406" s="105" t="s">
        <v>266</v>
      </c>
      <c r="LUQ406" s="105" t="s">
        <v>266</v>
      </c>
      <c r="LUR406" s="105" t="s">
        <v>266</v>
      </c>
      <c r="LUS406" s="105" t="s">
        <v>266</v>
      </c>
      <c r="LUT406" s="105" t="s">
        <v>266</v>
      </c>
      <c r="LUU406" s="105" t="s">
        <v>266</v>
      </c>
      <c r="LUV406" s="105" t="s">
        <v>266</v>
      </c>
      <c r="LUW406" s="105" t="s">
        <v>266</v>
      </c>
      <c r="LUX406" s="105" t="s">
        <v>266</v>
      </c>
      <c r="LUY406" s="105" t="s">
        <v>266</v>
      </c>
      <c r="LUZ406" s="105" t="s">
        <v>266</v>
      </c>
      <c r="LVA406" s="105" t="s">
        <v>266</v>
      </c>
      <c r="LVB406" s="105" t="s">
        <v>266</v>
      </c>
      <c r="LVC406" s="105" t="s">
        <v>266</v>
      </c>
      <c r="LVD406" s="105" t="s">
        <v>266</v>
      </c>
      <c r="LVE406" s="105" t="s">
        <v>266</v>
      </c>
      <c r="LVF406" s="105" t="s">
        <v>266</v>
      </c>
      <c r="LVG406" s="105" t="s">
        <v>266</v>
      </c>
      <c r="LVH406" s="105" t="s">
        <v>266</v>
      </c>
      <c r="LVI406" s="105" t="s">
        <v>266</v>
      </c>
      <c r="LVJ406" s="105" t="s">
        <v>266</v>
      </c>
      <c r="LVK406" s="105" t="s">
        <v>266</v>
      </c>
      <c r="LVL406" s="105" t="s">
        <v>266</v>
      </c>
      <c r="LVM406" s="105" t="s">
        <v>266</v>
      </c>
      <c r="LVN406" s="105" t="s">
        <v>266</v>
      </c>
      <c r="LVO406" s="105" t="s">
        <v>266</v>
      </c>
      <c r="LVP406" s="105" t="s">
        <v>266</v>
      </c>
      <c r="LVQ406" s="105" t="s">
        <v>266</v>
      </c>
      <c r="LVR406" s="105" t="s">
        <v>266</v>
      </c>
      <c r="LVS406" s="105" t="s">
        <v>266</v>
      </c>
      <c r="LVT406" s="105" t="s">
        <v>266</v>
      </c>
      <c r="LVU406" s="105" t="s">
        <v>266</v>
      </c>
      <c r="LVV406" s="105" t="s">
        <v>266</v>
      </c>
      <c r="LVW406" s="105" t="s">
        <v>266</v>
      </c>
      <c r="LVX406" s="105" t="s">
        <v>266</v>
      </c>
      <c r="LVY406" s="105" t="s">
        <v>266</v>
      </c>
      <c r="LVZ406" s="105" t="s">
        <v>266</v>
      </c>
      <c r="LWA406" s="105" t="s">
        <v>266</v>
      </c>
      <c r="LWB406" s="105" t="s">
        <v>266</v>
      </c>
      <c r="LWC406" s="105" t="s">
        <v>266</v>
      </c>
      <c r="LWD406" s="105" t="s">
        <v>266</v>
      </c>
      <c r="LWE406" s="105" t="s">
        <v>266</v>
      </c>
      <c r="LWF406" s="105" t="s">
        <v>266</v>
      </c>
      <c r="LWG406" s="105" t="s">
        <v>266</v>
      </c>
      <c r="LWH406" s="105" t="s">
        <v>266</v>
      </c>
      <c r="LWI406" s="105" t="s">
        <v>266</v>
      </c>
      <c r="LWJ406" s="105" t="s">
        <v>266</v>
      </c>
      <c r="LWK406" s="105" t="s">
        <v>266</v>
      </c>
      <c r="LWL406" s="105" t="s">
        <v>266</v>
      </c>
      <c r="LWM406" s="105" t="s">
        <v>266</v>
      </c>
      <c r="LWN406" s="105" t="s">
        <v>266</v>
      </c>
      <c r="LWO406" s="105" t="s">
        <v>266</v>
      </c>
      <c r="LWP406" s="105" t="s">
        <v>266</v>
      </c>
      <c r="LWQ406" s="105" t="s">
        <v>266</v>
      </c>
      <c r="LWR406" s="105" t="s">
        <v>266</v>
      </c>
      <c r="LWS406" s="105" t="s">
        <v>266</v>
      </c>
      <c r="LWT406" s="105" t="s">
        <v>266</v>
      </c>
      <c r="LWU406" s="105" t="s">
        <v>266</v>
      </c>
      <c r="LWV406" s="105" t="s">
        <v>266</v>
      </c>
      <c r="LWW406" s="105" t="s">
        <v>266</v>
      </c>
      <c r="LWX406" s="105" t="s">
        <v>266</v>
      </c>
      <c r="LWY406" s="105" t="s">
        <v>266</v>
      </c>
      <c r="LWZ406" s="105" t="s">
        <v>266</v>
      </c>
      <c r="LXA406" s="105" t="s">
        <v>266</v>
      </c>
      <c r="LXB406" s="105" t="s">
        <v>266</v>
      </c>
      <c r="LXC406" s="105" t="s">
        <v>266</v>
      </c>
      <c r="LXD406" s="105" t="s">
        <v>266</v>
      </c>
      <c r="LXE406" s="105" t="s">
        <v>266</v>
      </c>
      <c r="LXF406" s="105" t="s">
        <v>266</v>
      </c>
      <c r="LXG406" s="105" t="s">
        <v>266</v>
      </c>
      <c r="LXH406" s="105" t="s">
        <v>266</v>
      </c>
      <c r="LXI406" s="105" t="s">
        <v>266</v>
      </c>
      <c r="LXJ406" s="105" t="s">
        <v>266</v>
      </c>
      <c r="LXK406" s="105" t="s">
        <v>266</v>
      </c>
      <c r="LXL406" s="105" t="s">
        <v>266</v>
      </c>
      <c r="LXM406" s="105" t="s">
        <v>266</v>
      </c>
      <c r="LXN406" s="105" t="s">
        <v>266</v>
      </c>
      <c r="LXO406" s="105" t="s">
        <v>266</v>
      </c>
      <c r="LXP406" s="105" t="s">
        <v>266</v>
      </c>
      <c r="LXQ406" s="105" t="s">
        <v>266</v>
      </c>
      <c r="LXR406" s="105" t="s">
        <v>266</v>
      </c>
      <c r="LXS406" s="105" t="s">
        <v>266</v>
      </c>
      <c r="LXT406" s="105" t="s">
        <v>266</v>
      </c>
      <c r="LXU406" s="105" t="s">
        <v>266</v>
      </c>
      <c r="LXV406" s="105" t="s">
        <v>266</v>
      </c>
      <c r="LXW406" s="105" t="s">
        <v>266</v>
      </c>
      <c r="LXX406" s="105" t="s">
        <v>266</v>
      </c>
      <c r="LXY406" s="105" t="s">
        <v>266</v>
      </c>
      <c r="LXZ406" s="105" t="s">
        <v>266</v>
      </c>
      <c r="LYA406" s="105" t="s">
        <v>266</v>
      </c>
      <c r="LYB406" s="105" t="s">
        <v>266</v>
      </c>
      <c r="LYC406" s="105" t="s">
        <v>266</v>
      </c>
      <c r="LYD406" s="105" t="s">
        <v>266</v>
      </c>
      <c r="LYE406" s="105" t="s">
        <v>266</v>
      </c>
      <c r="LYF406" s="105" t="s">
        <v>266</v>
      </c>
      <c r="LYG406" s="105" t="s">
        <v>266</v>
      </c>
      <c r="LYH406" s="105" t="s">
        <v>266</v>
      </c>
      <c r="LYI406" s="105" t="s">
        <v>266</v>
      </c>
      <c r="LYJ406" s="105" t="s">
        <v>266</v>
      </c>
      <c r="LYK406" s="105" t="s">
        <v>266</v>
      </c>
      <c r="LYL406" s="105" t="s">
        <v>266</v>
      </c>
      <c r="LYM406" s="105" t="s">
        <v>266</v>
      </c>
      <c r="LYN406" s="105" t="s">
        <v>266</v>
      </c>
      <c r="LYO406" s="105" t="s">
        <v>266</v>
      </c>
      <c r="LYP406" s="105" t="s">
        <v>266</v>
      </c>
      <c r="LYQ406" s="105" t="s">
        <v>266</v>
      </c>
      <c r="LYR406" s="105" t="s">
        <v>266</v>
      </c>
      <c r="LYS406" s="105" t="s">
        <v>266</v>
      </c>
      <c r="LYT406" s="105" t="s">
        <v>266</v>
      </c>
      <c r="LYU406" s="105" t="s">
        <v>266</v>
      </c>
      <c r="LYV406" s="105" t="s">
        <v>266</v>
      </c>
      <c r="LYW406" s="105" t="s">
        <v>266</v>
      </c>
      <c r="LYX406" s="105" t="s">
        <v>266</v>
      </c>
      <c r="LYY406" s="105" t="s">
        <v>266</v>
      </c>
      <c r="LYZ406" s="105" t="s">
        <v>266</v>
      </c>
      <c r="LZA406" s="105" t="s">
        <v>266</v>
      </c>
      <c r="LZB406" s="105" t="s">
        <v>266</v>
      </c>
      <c r="LZC406" s="105" t="s">
        <v>266</v>
      </c>
      <c r="LZD406" s="105" t="s">
        <v>266</v>
      </c>
      <c r="LZE406" s="105" t="s">
        <v>266</v>
      </c>
      <c r="LZF406" s="105" t="s">
        <v>266</v>
      </c>
      <c r="LZG406" s="105" t="s">
        <v>266</v>
      </c>
      <c r="LZH406" s="105" t="s">
        <v>266</v>
      </c>
      <c r="LZI406" s="105" t="s">
        <v>266</v>
      </c>
      <c r="LZJ406" s="105" t="s">
        <v>266</v>
      </c>
      <c r="LZK406" s="105" t="s">
        <v>266</v>
      </c>
      <c r="LZL406" s="105" t="s">
        <v>266</v>
      </c>
      <c r="LZM406" s="105" t="s">
        <v>266</v>
      </c>
      <c r="LZN406" s="105" t="s">
        <v>266</v>
      </c>
      <c r="LZO406" s="105" t="s">
        <v>266</v>
      </c>
      <c r="LZP406" s="105" t="s">
        <v>266</v>
      </c>
      <c r="LZQ406" s="105" t="s">
        <v>266</v>
      </c>
      <c r="LZR406" s="105" t="s">
        <v>266</v>
      </c>
      <c r="LZS406" s="105" t="s">
        <v>266</v>
      </c>
      <c r="LZT406" s="105" t="s">
        <v>266</v>
      </c>
      <c r="LZU406" s="105" t="s">
        <v>266</v>
      </c>
      <c r="LZV406" s="105" t="s">
        <v>266</v>
      </c>
      <c r="LZW406" s="105" t="s">
        <v>266</v>
      </c>
      <c r="LZX406" s="105" t="s">
        <v>266</v>
      </c>
      <c r="LZY406" s="105" t="s">
        <v>266</v>
      </c>
      <c r="LZZ406" s="105" t="s">
        <v>266</v>
      </c>
      <c r="MAA406" s="105" t="s">
        <v>266</v>
      </c>
      <c r="MAB406" s="105" t="s">
        <v>266</v>
      </c>
      <c r="MAC406" s="105" t="s">
        <v>266</v>
      </c>
      <c r="MAD406" s="105" t="s">
        <v>266</v>
      </c>
      <c r="MAE406" s="105" t="s">
        <v>266</v>
      </c>
      <c r="MAF406" s="105" t="s">
        <v>266</v>
      </c>
      <c r="MAG406" s="105" t="s">
        <v>266</v>
      </c>
      <c r="MAH406" s="105" t="s">
        <v>266</v>
      </c>
      <c r="MAI406" s="105" t="s">
        <v>266</v>
      </c>
      <c r="MAJ406" s="105" t="s">
        <v>266</v>
      </c>
      <c r="MAK406" s="105" t="s">
        <v>266</v>
      </c>
      <c r="MAL406" s="105" t="s">
        <v>266</v>
      </c>
      <c r="MAM406" s="105" t="s">
        <v>266</v>
      </c>
      <c r="MAN406" s="105" t="s">
        <v>266</v>
      </c>
      <c r="MAO406" s="105" t="s">
        <v>266</v>
      </c>
      <c r="MAP406" s="105" t="s">
        <v>266</v>
      </c>
      <c r="MAQ406" s="105" t="s">
        <v>266</v>
      </c>
      <c r="MAR406" s="105" t="s">
        <v>266</v>
      </c>
      <c r="MAS406" s="105" t="s">
        <v>266</v>
      </c>
      <c r="MAT406" s="105" t="s">
        <v>266</v>
      </c>
      <c r="MAU406" s="105" t="s">
        <v>266</v>
      </c>
      <c r="MAV406" s="105" t="s">
        <v>266</v>
      </c>
      <c r="MAW406" s="105" t="s">
        <v>266</v>
      </c>
      <c r="MAX406" s="105" t="s">
        <v>266</v>
      </c>
      <c r="MAY406" s="105" t="s">
        <v>266</v>
      </c>
      <c r="MAZ406" s="105" t="s">
        <v>266</v>
      </c>
      <c r="MBA406" s="105" t="s">
        <v>266</v>
      </c>
      <c r="MBB406" s="105" t="s">
        <v>266</v>
      </c>
      <c r="MBC406" s="105" t="s">
        <v>266</v>
      </c>
      <c r="MBD406" s="105" t="s">
        <v>266</v>
      </c>
      <c r="MBE406" s="105" t="s">
        <v>266</v>
      </c>
      <c r="MBF406" s="105" t="s">
        <v>266</v>
      </c>
      <c r="MBG406" s="105" t="s">
        <v>266</v>
      </c>
      <c r="MBH406" s="105" t="s">
        <v>266</v>
      </c>
      <c r="MBI406" s="105" t="s">
        <v>266</v>
      </c>
      <c r="MBJ406" s="105" t="s">
        <v>266</v>
      </c>
      <c r="MBK406" s="105" t="s">
        <v>266</v>
      </c>
      <c r="MBL406" s="105" t="s">
        <v>266</v>
      </c>
      <c r="MBM406" s="105" t="s">
        <v>266</v>
      </c>
      <c r="MBN406" s="105" t="s">
        <v>266</v>
      </c>
      <c r="MBO406" s="105" t="s">
        <v>266</v>
      </c>
      <c r="MBP406" s="105" t="s">
        <v>266</v>
      </c>
      <c r="MBQ406" s="105" t="s">
        <v>266</v>
      </c>
      <c r="MBR406" s="105" t="s">
        <v>266</v>
      </c>
      <c r="MBS406" s="105" t="s">
        <v>266</v>
      </c>
      <c r="MBT406" s="105" t="s">
        <v>266</v>
      </c>
      <c r="MBU406" s="105" t="s">
        <v>266</v>
      </c>
      <c r="MBV406" s="105" t="s">
        <v>266</v>
      </c>
      <c r="MBW406" s="105" t="s">
        <v>266</v>
      </c>
      <c r="MBX406" s="105" t="s">
        <v>266</v>
      </c>
      <c r="MBY406" s="105" t="s">
        <v>266</v>
      </c>
      <c r="MBZ406" s="105" t="s">
        <v>266</v>
      </c>
      <c r="MCA406" s="105" t="s">
        <v>266</v>
      </c>
      <c r="MCB406" s="105" t="s">
        <v>266</v>
      </c>
      <c r="MCC406" s="105" t="s">
        <v>266</v>
      </c>
      <c r="MCD406" s="105" t="s">
        <v>266</v>
      </c>
      <c r="MCE406" s="105" t="s">
        <v>266</v>
      </c>
      <c r="MCF406" s="105" t="s">
        <v>266</v>
      </c>
      <c r="MCG406" s="105" t="s">
        <v>266</v>
      </c>
      <c r="MCH406" s="105" t="s">
        <v>266</v>
      </c>
      <c r="MCI406" s="105" t="s">
        <v>266</v>
      </c>
      <c r="MCJ406" s="105" t="s">
        <v>266</v>
      </c>
      <c r="MCK406" s="105" t="s">
        <v>266</v>
      </c>
      <c r="MCL406" s="105" t="s">
        <v>266</v>
      </c>
      <c r="MCM406" s="105" t="s">
        <v>266</v>
      </c>
      <c r="MCN406" s="105" t="s">
        <v>266</v>
      </c>
      <c r="MCO406" s="105" t="s">
        <v>266</v>
      </c>
      <c r="MCP406" s="105" t="s">
        <v>266</v>
      </c>
      <c r="MCQ406" s="105" t="s">
        <v>266</v>
      </c>
      <c r="MCR406" s="105" t="s">
        <v>266</v>
      </c>
      <c r="MCS406" s="105" t="s">
        <v>266</v>
      </c>
      <c r="MCT406" s="105" t="s">
        <v>266</v>
      </c>
      <c r="MCU406" s="105" t="s">
        <v>266</v>
      </c>
      <c r="MCV406" s="105" t="s">
        <v>266</v>
      </c>
      <c r="MCW406" s="105" t="s">
        <v>266</v>
      </c>
      <c r="MCX406" s="105" t="s">
        <v>266</v>
      </c>
      <c r="MCY406" s="105" t="s">
        <v>266</v>
      </c>
      <c r="MCZ406" s="105" t="s">
        <v>266</v>
      </c>
      <c r="MDA406" s="105" t="s">
        <v>266</v>
      </c>
      <c r="MDB406" s="105" t="s">
        <v>266</v>
      </c>
      <c r="MDC406" s="105" t="s">
        <v>266</v>
      </c>
      <c r="MDD406" s="105" t="s">
        <v>266</v>
      </c>
      <c r="MDE406" s="105" t="s">
        <v>266</v>
      </c>
      <c r="MDF406" s="105" t="s">
        <v>266</v>
      </c>
      <c r="MDG406" s="105" t="s">
        <v>266</v>
      </c>
      <c r="MDH406" s="105" t="s">
        <v>266</v>
      </c>
      <c r="MDI406" s="105" t="s">
        <v>266</v>
      </c>
      <c r="MDJ406" s="105" t="s">
        <v>266</v>
      </c>
      <c r="MDK406" s="105" t="s">
        <v>266</v>
      </c>
      <c r="MDL406" s="105" t="s">
        <v>266</v>
      </c>
      <c r="MDM406" s="105" t="s">
        <v>266</v>
      </c>
      <c r="MDN406" s="105" t="s">
        <v>266</v>
      </c>
      <c r="MDO406" s="105" t="s">
        <v>266</v>
      </c>
      <c r="MDP406" s="105" t="s">
        <v>266</v>
      </c>
      <c r="MDQ406" s="105" t="s">
        <v>266</v>
      </c>
      <c r="MDR406" s="105" t="s">
        <v>266</v>
      </c>
      <c r="MDS406" s="105" t="s">
        <v>266</v>
      </c>
      <c r="MDT406" s="105" t="s">
        <v>266</v>
      </c>
      <c r="MDU406" s="105" t="s">
        <v>266</v>
      </c>
      <c r="MDV406" s="105" t="s">
        <v>266</v>
      </c>
      <c r="MDW406" s="105" t="s">
        <v>266</v>
      </c>
      <c r="MDX406" s="105" t="s">
        <v>266</v>
      </c>
      <c r="MDY406" s="105" t="s">
        <v>266</v>
      </c>
      <c r="MDZ406" s="105" t="s">
        <v>266</v>
      </c>
      <c r="MEA406" s="105" t="s">
        <v>266</v>
      </c>
      <c r="MEB406" s="105" t="s">
        <v>266</v>
      </c>
      <c r="MEC406" s="105" t="s">
        <v>266</v>
      </c>
      <c r="MED406" s="105" t="s">
        <v>266</v>
      </c>
      <c r="MEE406" s="105" t="s">
        <v>266</v>
      </c>
      <c r="MEF406" s="105" t="s">
        <v>266</v>
      </c>
      <c r="MEG406" s="105" t="s">
        <v>266</v>
      </c>
      <c r="MEH406" s="105" t="s">
        <v>266</v>
      </c>
      <c r="MEI406" s="105" t="s">
        <v>266</v>
      </c>
      <c r="MEJ406" s="105" t="s">
        <v>266</v>
      </c>
      <c r="MEK406" s="105" t="s">
        <v>266</v>
      </c>
      <c r="MEL406" s="105" t="s">
        <v>266</v>
      </c>
      <c r="MEM406" s="105" t="s">
        <v>266</v>
      </c>
      <c r="MEN406" s="105" t="s">
        <v>266</v>
      </c>
      <c r="MEO406" s="105" t="s">
        <v>266</v>
      </c>
      <c r="MEP406" s="105" t="s">
        <v>266</v>
      </c>
      <c r="MEQ406" s="105" t="s">
        <v>266</v>
      </c>
      <c r="MER406" s="105" t="s">
        <v>266</v>
      </c>
      <c r="MES406" s="105" t="s">
        <v>266</v>
      </c>
      <c r="MET406" s="105" t="s">
        <v>266</v>
      </c>
      <c r="MEU406" s="105" t="s">
        <v>266</v>
      </c>
      <c r="MEV406" s="105" t="s">
        <v>266</v>
      </c>
      <c r="MEW406" s="105" t="s">
        <v>266</v>
      </c>
      <c r="MEX406" s="105" t="s">
        <v>266</v>
      </c>
      <c r="MEY406" s="105" t="s">
        <v>266</v>
      </c>
      <c r="MEZ406" s="105" t="s">
        <v>266</v>
      </c>
      <c r="MFA406" s="105" t="s">
        <v>266</v>
      </c>
      <c r="MFB406" s="105" t="s">
        <v>266</v>
      </c>
      <c r="MFC406" s="105" t="s">
        <v>266</v>
      </c>
      <c r="MFD406" s="105" t="s">
        <v>266</v>
      </c>
      <c r="MFE406" s="105" t="s">
        <v>266</v>
      </c>
      <c r="MFF406" s="105" t="s">
        <v>266</v>
      </c>
      <c r="MFG406" s="105" t="s">
        <v>266</v>
      </c>
      <c r="MFH406" s="105" t="s">
        <v>266</v>
      </c>
      <c r="MFI406" s="105" t="s">
        <v>266</v>
      </c>
      <c r="MFJ406" s="105" t="s">
        <v>266</v>
      </c>
      <c r="MFK406" s="105" t="s">
        <v>266</v>
      </c>
      <c r="MFL406" s="105" t="s">
        <v>266</v>
      </c>
      <c r="MFM406" s="105" t="s">
        <v>266</v>
      </c>
      <c r="MFN406" s="105" t="s">
        <v>266</v>
      </c>
      <c r="MFO406" s="105" t="s">
        <v>266</v>
      </c>
      <c r="MFP406" s="105" t="s">
        <v>266</v>
      </c>
      <c r="MFQ406" s="105" t="s">
        <v>266</v>
      </c>
      <c r="MFR406" s="105" t="s">
        <v>266</v>
      </c>
      <c r="MFS406" s="105" t="s">
        <v>266</v>
      </c>
      <c r="MFT406" s="105" t="s">
        <v>266</v>
      </c>
      <c r="MFU406" s="105" t="s">
        <v>266</v>
      </c>
      <c r="MFV406" s="105" t="s">
        <v>266</v>
      </c>
      <c r="MFW406" s="105" t="s">
        <v>266</v>
      </c>
      <c r="MFX406" s="105" t="s">
        <v>266</v>
      </c>
      <c r="MFY406" s="105" t="s">
        <v>266</v>
      </c>
      <c r="MFZ406" s="105" t="s">
        <v>266</v>
      </c>
      <c r="MGA406" s="105" t="s">
        <v>266</v>
      </c>
      <c r="MGB406" s="105" t="s">
        <v>266</v>
      </c>
      <c r="MGC406" s="105" t="s">
        <v>266</v>
      </c>
      <c r="MGD406" s="105" t="s">
        <v>266</v>
      </c>
      <c r="MGE406" s="105" t="s">
        <v>266</v>
      </c>
      <c r="MGF406" s="105" t="s">
        <v>266</v>
      </c>
      <c r="MGG406" s="105" t="s">
        <v>266</v>
      </c>
      <c r="MGH406" s="105" t="s">
        <v>266</v>
      </c>
      <c r="MGI406" s="105" t="s">
        <v>266</v>
      </c>
      <c r="MGJ406" s="105" t="s">
        <v>266</v>
      </c>
      <c r="MGK406" s="105" t="s">
        <v>266</v>
      </c>
      <c r="MGL406" s="105" t="s">
        <v>266</v>
      </c>
      <c r="MGM406" s="105" t="s">
        <v>266</v>
      </c>
      <c r="MGN406" s="105" t="s">
        <v>266</v>
      </c>
      <c r="MGO406" s="105" t="s">
        <v>266</v>
      </c>
      <c r="MGP406" s="105" t="s">
        <v>266</v>
      </c>
      <c r="MGQ406" s="105" t="s">
        <v>266</v>
      </c>
      <c r="MGR406" s="105" t="s">
        <v>266</v>
      </c>
      <c r="MGS406" s="105" t="s">
        <v>266</v>
      </c>
      <c r="MGT406" s="105" t="s">
        <v>266</v>
      </c>
      <c r="MGU406" s="105" t="s">
        <v>266</v>
      </c>
      <c r="MGV406" s="105" t="s">
        <v>266</v>
      </c>
      <c r="MGW406" s="105" t="s">
        <v>266</v>
      </c>
      <c r="MGX406" s="105" t="s">
        <v>266</v>
      </c>
      <c r="MGY406" s="105" t="s">
        <v>266</v>
      </c>
      <c r="MGZ406" s="105" t="s">
        <v>266</v>
      </c>
      <c r="MHA406" s="105" t="s">
        <v>266</v>
      </c>
      <c r="MHB406" s="105" t="s">
        <v>266</v>
      </c>
      <c r="MHC406" s="105" t="s">
        <v>266</v>
      </c>
      <c r="MHD406" s="105" t="s">
        <v>266</v>
      </c>
      <c r="MHE406" s="105" t="s">
        <v>266</v>
      </c>
      <c r="MHF406" s="105" t="s">
        <v>266</v>
      </c>
      <c r="MHG406" s="105" t="s">
        <v>266</v>
      </c>
      <c r="MHH406" s="105" t="s">
        <v>266</v>
      </c>
      <c r="MHI406" s="105" t="s">
        <v>266</v>
      </c>
      <c r="MHJ406" s="105" t="s">
        <v>266</v>
      </c>
      <c r="MHK406" s="105" t="s">
        <v>266</v>
      </c>
      <c r="MHL406" s="105" t="s">
        <v>266</v>
      </c>
      <c r="MHM406" s="105" t="s">
        <v>266</v>
      </c>
      <c r="MHN406" s="105" t="s">
        <v>266</v>
      </c>
      <c r="MHO406" s="105" t="s">
        <v>266</v>
      </c>
      <c r="MHP406" s="105" t="s">
        <v>266</v>
      </c>
      <c r="MHQ406" s="105" t="s">
        <v>266</v>
      </c>
      <c r="MHR406" s="105" t="s">
        <v>266</v>
      </c>
      <c r="MHS406" s="105" t="s">
        <v>266</v>
      </c>
      <c r="MHT406" s="105" t="s">
        <v>266</v>
      </c>
      <c r="MHU406" s="105" t="s">
        <v>266</v>
      </c>
      <c r="MHV406" s="105" t="s">
        <v>266</v>
      </c>
      <c r="MHW406" s="105" t="s">
        <v>266</v>
      </c>
      <c r="MHX406" s="105" t="s">
        <v>266</v>
      </c>
      <c r="MHY406" s="105" t="s">
        <v>266</v>
      </c>
      <c r="MHZ406" s="105" t="s">
        <v>266</v>
      </c>
      <c r="MIA406" s="105" t="s">
        <v>266</v>
      </c>
      <c r="MIB406" s="105" t="s">
        <v>266</v>
      </c>
      <c r="MIC406" s="105" t="s">
        <v>266</v>
      </c>
      <c r="MID406" s="105" t="s">
        <v>266</v>
      </c>
      <c r="MIE406" s="105" t="s">
        <v>266</v>
      </c>
      <c r="MIF406" s="105" t="s">
        <v>266</v>
      </c>
      <c r="MIG406" s="105" t="s">
        <v>266</v>
      </c>
      <c r="MIH406" s="105" t="s">
        <v>266</v>
      </c>
      <c r="MII406" s="105" t="s">
        <v>266</v>
      </c>
      <c r="MIJ406" s="105" t="s">
        <v>266</v>
      </c>
      <c r="MIK406" s="105" t="s">
        <v>266</v>
      </c>
      <c r="MIL406" s="105" t="s">
        <v>266</v>
      </c>
      <c r="MIM406" s="105" t="s">
        <v>266</v>
      </c>
      <c r="MIN406" s="105" t="s">
        <v>266</v>
      </c>
      <c r="MIO406" s="105" t="s">
        <v>266</v>
      </c>
      <c r="MIP406" s="105" t="s">
        <v>266</v>
      </c>
      <c r="MIQ406" s="105" t="s">
        <v>266</v>
      </c>
      <c r="MIR406" s="105" t="s">
        <v>266</v>
      </c>
      <c r="MIS406" s="105" t="s">
        <v>266</v>
      </c>
      <c r="MIT406" s="105" t="s">
        <v>266</v>
      </c>
      <c r="MIU406" s="105" t="s">
        <v>266</v>
      </c>
      <c r="MIV406" s="105" t="s">
        <v>266</v>
      </c>
      <c r="MIW406" s="105" t="s">
        <v>266</v>
      </c>
      <c r="MIX406" s="105" t="s">
        <v>266</v>
      </c>
      <c r="MIY406" s="105" t="s">
        <v>266</v>
      </c>
      <c r="MIZ406" s="105" t="s">
        <v>266</v>
      </c>
      <c r="MJA406" s="105" t="s">
        <v>266</v>
      </c>
      <c r="MJB406" s="105" t="s">
        <v>266</v>
      </c>
      <c r="MJC406" s="105" t="s">
        <v>266</v>
      </c>
      <c r="MJD406" s="105" t="s">
        <v>266</v>
      </c>
      <c r="MJE406" s="105" t="s">
        <v>266</v>
      </c>
      <c r="MJF406" s="105" t="s">
        <v>266</v>
      </c>
      <c r="MJG406" s="105" t="s">
        <v>266</v>
      </c>
      <c r="MJH406" s="105" t="s">
        <v>266</v>
      </c>
      <c r="MJI406" s="105" t="s">
        <v>266</v>
      </c>
      <c r="MJJ406" s="105" t="s">
        <v>266</v>
      </c>
      <c r="MJK406" s="105" t="s">
        <v>266</v>
      </c>
      <c r="MJL406" s="105" t="s">
        <v>266</v>
      </c>
      <c r="MJM406" s="105" t="s">
        <v>266</v>
      </c>
      <c r="MJN406" s="105" t="s">
        <v>266</v>
      </c>
      <c r="MJO406" s="105" t="s">
        <v>266</v>
      </c>
      <c r="MJP406" s="105" t="s">
        <v>266</v>
      </c>
      <c r="MJQ406" s="105" t="s">
        <v>266</v>
      </c>
      <c r="MJR406" s="105" t="s">
        <v>266</v>
      </c>
      <c r="MJS406" s="105" t="s">
        <v>266</v>
      </c>
      <c r="MJT406" s="105" t="s">
        <v>266</v>
      </c>
      <c r="MJU406" s="105" t="s">
        <v>266</v>
      </c>
      <c r="MJV406" s="105" t="s">
        <v>266</v>
      </c>
      <c r="MJW406" s="105" t="s">
        <v>266</v>
      </c>
      <c r="MJX406" s="105" t="s">
        <v>266</v>
      </c>
      <c r="MJY406" s="105" t="s">
        <v>266</v>
      </c>
      <c r="MJZ406" s="105" t="s">
        <v>266</v>
      </c>
      <c r="MKA406" s="105" t="s">
        <v>266</v>
      </c>
      <c r="MKB406" s="105" t="s">
        <v>266</v>
      </c>
      <c r="MKC406" s="105" t="s">
        <v>266</v>
      </c>
      <c r="MKD406" s="105" t="s">
        <v>266</v>
      </c>
      <c r="MKE406" s="105" t="s">
        <v>266</v>
      </c>
      <c r="MKF406" s="105" t="s">
        <v>266</v>
      </c>
      <c r="MKG406" s="105" t="s">
        <v>266</v>
      </c>
      <c r="MKH406" s="105" t="s">
        <v>266</v>
      </c>
      <c r="MKI406" s="105" t="s">
        <v>266</v>
      </c>
      <c r="MKJ406" s="105" t="s">
        <v>266</v>
      </c>
      <c r="MKK406" s="105" t="s">
        <v>266</v>
      </c>
      <c r="MKL406" s="105" t="s">
        <v>266</v>
      </c>
      <c r="MKM406" s="105" t="s">
        <v>266</v>
      </c>
      <c r="MKN406" s="105" t="s">
        <v>266</v>
      </c>
      <c r="MKO406" s="105" t="s">
        <v>266</v>
      </c>
      <c r="MKP406" s="105" t="s">
        <v>266</v>
      </c>
      <c r="MKQ406" s="105" t="s">
        <v>266</v>
      </c>
      <c r="MKR406" s="105" t="s">
        <v>266</v>
      </c>
      <c r="MKS406" s="105" t="s">
        <v>266</v>
      </c>
      <c r="MKT406" s="105" t="s">
        <v>266</v>
      </c>
      <c r="MKU406" s="105" t="s">
        <v>266</v>
      </c>
      <c r="MKV406" s="105" t="s">
        <v>266</v>
      </c>
      <c r="MKW406" s="105" t="s">
        <v>266</v>
      </c>
      <c r="MKX406" s="105" t="s">
        <v>266</v>
      </c>
      <c r="MKY406" s="105" t="s">
        <v>266</v>
      </c>
      <c r="MKZ406" s="105" t="s">
        <v>266</v>
      </c>
      <c r="MLA406" s="105" t="s">
        <v>266</v>
      </c>
      <c r="MLB406" s="105" t="s">
        <v>266</v>
      </c>
      <c r="MLC406" s="105" t="s">
        <v>266</v>
      </c>
      <c r="MLD406" s="105" t="s">
        <v>266</v>
      </c>
      <c r="MLE406" s="105" t="s">
        <v>266</v>
      </c>
      <c r="MLF406" s="105" t="s">
        <v>266</v>
      </c>
      <c r="MLG406" s="105" t="s">
        <v>266</v>
      </c>
      <c r="MLH406" s="105" t="s">
        <v>266</v>
      </c>
      <c r="MLI406" s="105" t="s">
        <v>266</v>
      </c>
      <c r="MLJ406" s="105" t="s">
        <v>266</v>
      </c>
      <c r="MLK406" s="105" t="s">
        <v>266</v>
      </c>
      <c r="MLL406" s="105" t="s">
        <v>266</v>
      </c>
      <c r="MLM406" s="105" t="s">
        <v>266</v>
      </c>
      <c r="MLN406" s="105" t="s">
        <v>266</v>
      </c>
      <c r="MLO406" s="105" t="s">
        <v>266</v>
      </c>
      <c r="MLP406" s="105" t="s">
        <v>266</v>
      </c>
      <c r="MLQ406" s="105" t="s">
        <v>266</v>
      </c>
      <c r="MLR406" s="105" t="s">
        <v>266</v>
      </c>
      <c r="MLS406" s="105" t="s">
        <v>266</v>
      </c>
      <c r="MLT406" s="105" t="s">
        <v>266</v>
      </c>
      <c r="MLU406" s="105" t="s">
        <v>266</v>
      </c>
      <c r="MLV406" s="105" t="s">
        <v>266</v>
      </c>
      <c r="MLW406" s="105" t="s">
        <v>266</v>
      </c>
      <c r="MLX406" s="105" t="s">
        <v>266</v>
      </c>
      <c r="MLY406" s="105" t="s">
        <v>266</v>
      </c>
      <c r="MLZ406" s="105" t="s">
        <v>266</v>
      </c>
      <c r="MMA406" s="105" t="s">
        <v>266</v>
      </c>
      <c r="MMB406" s="105" t="s">
        <v>266</v>
      </c>
      <c r="MMC406" s="105" t="s">
        <v>266</v>
      </c>
      <c r="MMD406" s="105" t="s">
        <v>266</v>
      </c>
      <c r="MME406" s="105" t="s">
        <v>266</v>
      </c>
      <c r="MMF406" s="105" t="s">
        <v>266</v>
      </c>
      <c r="MMG406" s="105" t="s">
        <v>266</v>
      </c>
      <c r="MMH406" s="105" t="s">
        <v>266</v>
      </c>
      <c r="MMI406" s="105" t="s">
        <v>266</v>
      </c>
      <c r="MMJ406" s="105" t="s">
        <v>266</v>
      </c>
      <c r="MMK406" s="105" t="s">
        <v>266</v>
      </c>
      <c r="MML406" s="105" t="s">
        <v>266</v>
      </c>
      <c r="MMM406" s="105" t="s">
        <v>266</v>
      </c>
      <c r="MMN406" s="105" t="s">
        <v>266</v>
      </c>
      <c r="MMO406" s="105" t="s">
        <v>266</v>
      </c>
      <c r="MMP406" s="105" t="s">
        <v>266</v>
      </c>
      <c r="MMQ406" s="105" t="s">
        <v>266</v>
      </c>
      <c r="MMR406" s="105" t="s">
        <v>266</v>
      </c>
      <c r="MMS406" s="105" t="s">
        <v>266</v>
      </c>
      <c r="MMT406" s="105" t="s">
        <v>266</v>
      </c>
      <c r="MMU406" s="105" t="s">
        <v>266</v>
      </c>
      <c r="MMV406" s="105" t="s">
        <v>266</v>
      </c>
      <c r="MMW406" s="105" t="s">
        <v>266</v>
      </c>
      <c r="MMX406" s="105" t="s">
        <v>266</v>
      </c>
      <c r="MMY406" s="105" t="s">
        <v>266</v>
      </c>
      <c r="MMZ406" s="105" t="s">
        <v>266</v>
      </c>
      <c r="MNA406" s="105" t="s">
        <v>266</v>
      </c>
      <c r="MNB406" s="105" t="s">
        <v>266</v>
      </c>
      <c r="MNC406" s="105" t="s">
        <v>266</v>
      </c>
      <c r="MND406" s="105" t="s">
        <v>266</v>
      </c>
      <c r="MNE406" s="105" t="s">
        <v>266</v>
      </c>
      <c r="MNF406" s="105" t="s">
        <v>266</v>
      </c>
      <c r="MNG406" s="105" t="s">
        <v>266</v>
      </c>
      <c r="MNH406" s="105" t="s">
        <v>266</v>
      </c>
      <c r="MNI406" s="105" t="s">
        <v>266</v>
      </c>
      <c r="MNJ406" s="105" t="s">
        <v>266</v>
      </c>
      <c r="MNK406" s="105" t="s">
        <v>266</v>
      </c>
      <c r="MNL406" s="105" t="s">
        <v>266</v>
      </c>
      <c r="MNM406" s="105" t="s">
        <v>266</v>
      </c>
      <c r="MNN406" s="105" t="s">
        <v>266</v>
      </c>
      <c r="MNO406" s="105" t="s">
        <v>266</v>
      </c>
      <c r="MNP406" s="105" t="s">
        <v>266</v>
      </c>
      <c r="MNQ406" s="105" t="s">
        <v>266</v>
      </c>
      <c r="MNR406" s="105" t="s">
        <v>266</v>
      </c>
      <c r="MNS406" s="105" t="s">
        <v>266</v>
      </c>
      <c r="MNT406" s="105" t="s">
        <v>266</v>
      </c>
      <c r="MNU406" s="105" t="s">
        <v>266</v>
      </c>
      <c r="MNV406" s="105" t="s">
        <v>266</v>
      </c>
      <c r="MNW406" s="105" t="s">
        <v>266</v>
      </c>
      <c r="MNX406" s="105" t="s">
        <v>266</v>
      </c>
      <c r="MNY406" s="105" t="s">
        <v>266</v>
      </c>
      <c r="MNZ406" s="105" t="s">
        <v>266</v>
      </c>
      <c r="MOA406" s="105" t="s">
        <v>266</v>
      </c>
      <c r="MOB406" s="105" t="s">
        <v>266</v>
      </c>
      <c r="MOC406" s="105" t="s">
        <v>266</v>
      </c>
      <c r="MOD406" s="105" t="s">
        <v>266</v>
      </c>
      <c r="MOE406" s="105" t="s">
        <v>266</v>
      </c>
      <c r="MOF406" s="105" t="s">
        <v>266</v>
      </c>
      <c r="MOG406" s="105" t="s">
        <v>266</v>
      </c>
      <c r="MOH406" s="105" t="s">
        <v>266</v>
      </c>
      <c r="MOI406" s="105" t="s">
        <v>266</v>
      </c>
      <c r="MOJ406" s="105" t="s">
        <v>266</v>
      </c>
      <c r="MOK406" s="105" t="s">
        <v>266</v>
      </c>
      <c r="MOL406" s="105" t="s">
        <v>266</v>
      </c>
      <c r="MOM406" s="105" t="s">
        <v>266</v>
      </c>
      <c r="MON406" s="105" t="s">
        <v>266</v>
      </c>
      <c r="MOO406" s="105" t="s">
        <v>266</v>
      </c>
      <c r="MOP406" s="105" t="s">
        <v>266</v>
      </c>
      <c r="MOQ406" s="105" t="s">
        <v>266</v>
      </c>
      <c r="MOR406" s="105" t="s">
        <v>266</v>
      </c>
      <c r="MOS406" s="105" t="s">
        <v>266</v>
      </c>
      <c r="MOT406" s="105" t="s">
        <v>266</v>
      </c>
      <c r="MOU406" s="105" t="s">
        <v>266</v>
      </c>
      <c r="MOV406" s="105" t="s">
        <v>266</v>
      </c>
      <c r="MOW406" s="105" t="s">
        <v>266</v>
      </c>
      <c r="MOX406" s="105" t="s">
        <v>266</v>
      </c>
      <c r="MOY406" s="105" t="s">
        <v>266</v>
      </c>
      <c r="MOZ406" s="105" t="s">
        <v>266</v>
      </c>
      <c r="MPA406" s="105" t="s">
        <v>266</v>
      </c>
      <c r="MPB406" s="105" t="s">
        <v>266</v>
      </c>
      <c r="MPC406" s="105" t="s">
        <v>266</v>
      </c>
      <c r="MPD406" s="105" t="s">
        <v>266</v>
      </c>
      <c r="MPE406" s="105" t="s">
        <v>266</v>
      </c>
      <c r="MPF406" s="105" t="s">
        <v>266</v>
      </c>
      <c r="MPG406" s="105" t="s">
        <v>266</v>
      </c>
      <c r="MPH406" s="105" t="s">
        <v>266</v>
      </c>
      <c r="MPI406" s="105" t="s">
        <v>266</v>
      </c>
      <c r="MPJ406" s="105" t="s">
        <v>266</v>
      </c>
      <c r="MPK406" s="105" t="s">
        <v>266</v>
      </c>
      <c r="MPL406" s="105" t="s">
        <v>266</v>
      </c>
      <c r="MPM406" s="105" t="s">
        <v>266</v>
      </c>
      <c r="MPN406" s="105" t="s">
        <v>266</v>
      </c>
      <c r="MPO406" s="105" t="s">
        <v>266</v>
      </c>
      <c r="MPP406" s="105" t="s">
        <v>266</v>
      </c>
      <c r="MPQ406" s="105" t="s">
        <v>266</v>
      </c>
      <c r="MPR406" s="105" t="s">
        <v>266</v>
      </c>
      <c r="MPS406" s="105" t="s">
        <v>266</v>
      </c>
      <c r="MPT406" s="105" t="s">
        <v>266</v>
      </c>
      <c r="MPU406" s="105" t="s">
        <v>266</v>
      </c>
      <c r="MPV406" s="105" t="s">
        <v>266</v>
      </c>
      <c r="MPW406" s="105" t="s">
        <v>266</v>
      </c>
      <c r="MPX406" s="105" t="s">
        <v>266</v>
      </c>
      <c r="MPY406" s="105" t="s">
        <v>266</v>
      </c>
      <c r="MPZ406" s="105" t="s">
        <v>266</v>
      </c>
      <c r="MQA406" s="105" t="s">
        <v>266</v>
      </c>
      <c r="MQB406" s="105" t="s">
        <v>266</v>
      </c>
      <c r="MQC406" s="105" t="s">
        <v>266</v>
      </c>
      <c r="MQD406" s="105" t="s">
        <v>266</v>
      </c>
      <c r="MQE406" s="105" t="s">
        <v>266</v>
      </c>
      <c r="MQF406" s="105" t="s">
        <v>266</v>
      </c>
      <c r="MQG406" s="105" t="s">
        <v>266</v>
      </c>
      <c r="MQH406" s="105" t="s">
        <v>266</v>
      </c>
      <c r="MQI406" s="105" t="s">
        <v>266</v>
      </c>
      <c r="MQJ406" s="105" t="s">
        <v>266</v>
      </c>
      <c r="MQK406" s="105" t="s">
        <v>266</v>
      </c>
      <c r="MQL406" s="105" t="s">
        <v>266</v>
      </c>
      <c r="MQM406" s="105" t="s">
        <v>266</v>
      </c>
      <c r="MQN406" s="105" t="s">
        <v>266</v>
      </c>
      <c r="MQO406" s="105" t="s">
        <v>266</v>
      </c>
      <c r="MQP406" s="105" t="s">
        <v>266</v>
      </c>
      <c r="MQQ406" s="105" t="s">
        <v>266</v>
      </c>
      <c r="MQR406" s="105" t="s">
        <v>266</v>
      </c>
      <c r="MQS406" s="105" t="s">
        <v>266</v>
      </c>
      <c r="MQT406" s="105" t="s">
        <v>266</v>
      </c>
      <c r="MQU406" s="105" t="s">
        <v>266</v>
      </c>
      <c r="MQV406" s="105" t="s">
        <v>266</v>
      </c>
      <c r="MQW406" s="105" t="s">
        <v>266</v>
      </c>
      <c r="MQX406" s="105" t="s">
        <v>266</v>
      </c>
      <c r="MQY406" s="105" t="s">
        <v>266</v>
      </c>
      <c r="MQZ406" s="105" t="s">
        <v>266</v>
      </c>
      <c r="MRA406" s="105" t="s">
        <v>266</v>
      </c>
      <c r="MRB406" s="105" t="s">
        <v>266</v>
      </c>
      <c r="MRC406" s="105" t="s">
        <v>266</v>
      </c>
      <c r="MRD406" s="105" t="s">
        <v>266</v>
      </c>
      <c r="MRE406" s="105" t="s">
        <v>266</v>
      </c>
      <c r="MRF406" s="105" t="s">
        <v>266</v>
      </c>
      <c r="MRG406" s="105" t="s">
        <v>266</v>
      </c>
      <c r="MRH406" s="105" t="s">
        <v>266</v>
      </c>
      <c r="MRI406" s="105" t="s">
        <v>266</v>
      </c>
      <c r="MRJ406" s="105" t="s">
        <v>266</v>
      </c>
      <c r="MRK406" s="105" t="s">
        <v>266</v>
      </c>
      <c r="MRL406" s="105" t="s">
        <v>266</v>
      </c>
      <c r="MRM406" s="105" t="s">
        <v>266</v>
      </c>
      <c r="MRN406" s="105" t="s">
        <v>266</v>
      </c>
      <c r="MRO406" s="105" t="s">
        <v>266</v>
      </c>
      <c r="MRP406" s="105" t="s">
        <v>266</v>
      </c>
      <c r="MRQ406" s="105" t="s">
        <v>266</v>
      </c>
      <c r="MRR406" s="105" t="s">
        <v>266</v>
      </c>
      <c r="MRS406" s="105" t="s">
        <v>266</v>
      </c>
      <c r="MRT406" s="105" t="s">
        <v>266</v>
      </c>
      <c r="MRU406" s="105" t="s">
        <v>266</v>
      </c>
      <c r="MRV406" s="105" t="s">
        <v>266</v>
      </c>
      <c r="MRW406" s="105" t="s">
        <v>266</v>
      </c>
      <c r="MRX406" s="105" t="s">
        <v>266</v>
      </c>
      <c r="MRY406" s="105" t="s">
        <v>266</v>
      </c>
      <c r="MRZ406" s="105" t="s">
        <v>266</v>
      </c>
      <c r="MSA406" s="105" t="s">
        <v>266</v>
      </c>
      <c r="MSB406" s="105" t="s">
        <v>266</v>
      </c>
      <c r="MSC406" s="105" t="s">
        <v>266</v>
      </c>
      <c r="MSD406" s="105" t="s">
        <v>266</v>
      </c>
      <c r="MSE406" s="105" t="s">
        <v>266</v>
      </c>
      <c r="MSF406" s="105" t="s">
        <v>266</v>
      </c>
      <c r="MSG406" s="105" t="s">
        <v>266</v>
      </c>
      <c r="MSH406" s="105" t="s">
        <v>266</v>
      </c>
      <c r="MSI406" s="105" t="s">
        <v>266</v>
      </c>
      <c r="MSJ406" s="105" t="s">
        <v>266</v>
      </c>
      <c r="MSK406" s="105" t="s">
        <v>266</v>
      </c>
      <c r="MSL406" s="105" t="s">
        <v>266</v>
      </c>
      <c r="MSM406" s="105" t="s">
        <v>266</v>
      </c>
      <c r="MSN406" s="105" t="s">
        <v>266</v>
      </c>
      <c r="MSO406" s="105" t="s">
        <v>266</v>
      </c>
      <c r="MSP406" s="105" t="s">
        <v>266</v>
      </c>
      <c r="MSQ406" s="105" t="s">
        <v>266</v>
      </c>
      <c r="MSR406" s="105" t="s">
        <v>266</v>
      </c>
      <c r="MSS406" s="105" t="s">
        <v>266</v>
      </c>
      <c r="MST406" s="105" t="s">
        <v>266</v>
      </c>
      <c r="MSU406" s="105" t="s">
        <v>266</v>
      </c>
      <c r="MSV406" s="105" t="s">
        <v>266</v>
      </c>
      <c r="MSW406" s="105" t="s">
        <v>266</v>
      </c>
      <c r="MSX406" s="105" t="s">
        <v>266</v>
      </c>
      <c r="MSY406" s="105" t="s">
        <v>266</v>
      </c>
      <c r="MSZ406" s="105" t="s">
        <v>266</v>
      </c>
      <c r="MTA406" s="105" t="s">
        <v>266</v>
      </c>
      <c r="MTB406" s="105" t="s">
        <v>266</v>
      </c>
      <c r="MTC406" s="105" t="s">
        <v>266</v>
      </c>
      <c r="MTD406" s="105" t="s">
        <v>266</v>
      </c>
      <c r="MTE406" s="105" t="s">
        <v>266</v>
      </c>
      <c r="MTF406" s="105" t="s">
        <v>266</v>
      </c>
      <c r="MTG406" s="105" t="s">
        <v>266</v>
      </c>
      <c r="MTH406" s="105" t="s">
        <v>266</v>
      </c>
      <c r="MTI406" s="105" t="s">
        <v>266</v>
      </c>
      <c r="MTJ406" s="105" t="s">
        <v>266</v>
      </c>
      <c r="MTK406" s="105" t="s">
        <v>266</v>
      </c>
      <c r="MTL406" s="105" t="s">
        <v>266</v>
      </c>
      <c r="MTM406" s="105" t="s">
        <v>266</v>
      </c>
      <c r="MTN406" s="105" t="s">
        <v>266</v>
      </c>
      <c r="MTO406" s="105" t="s">
        <v>266</v>
      </c>
      <c r="MTP406" s="105" t="s">
        <v>266</v>
      </c>
      <c r="MTQ406" s="105" t="s">
        <v>266</v>
      </c>
      <c r="MTR406" s="105" t="s">
        <v>266</v>
      </c>
      <c r="MTS406" s="105" t="s">
        <v>266</v>
      </c>
      <c r="MTT406" s="105" t="s">
        <v>266</v>
      </c>
      <c r="MTU406" s="105" t="s">
        <v>266</v>
      </c>
      <c r="MTV406" s="105" t="s">
        <v>266</v>
      </c>
      <c r="MTW406" s="105" t="s">
        <v>266</v>
      </c>
      <c r="MTX406" s="105" t="s">
        <v>266</v>
      </c>
      <c r="MTY406" s="105" t="s">
        <v>266</v>
      </c>
      <c r="MTZ406" s="105" t="s">
        <v>266</v>
      </c>
      <c r="MUA406" s="105" t="s">
        <v>266</v>
      </c>
      <c r="MUB406" s="105" t="s">
        <v>266</v>
      </c>
      <c r="MUC406" s="105" t="s">
        <v>266</v>
      </c>
      <c r="MUD406" s="105" t="s">
        <v>266</v>
      </c>
      <c r="MUE406" s="105" t="s">
        <v>266</v>
      </c>
      <c r="MUF406" s="105" t="s">
        <v>266</v>
      </c>
      <c r="MUG406" s="105" t="s">
        <v>266</v>
      </c>
      <c r="MUH406" s="105" t="s">
        <v>266</v>
      </c>
      <c r="MUI406" s="105" t="s">
        <v>266</v>
      </c>
      <c r="MUJ406" s="105" t="s">
        <v>266</v>
      </c>
      <c r="MUK406" s="105" t="s">
        <v>266</v>
      </c>
      <c r="MUL406" s="105" t="s">
        <v>266</v>
      </c>
      <c r="MUM406" s="105" t="s">
        <v>266</v>
      </c>
      <c r="MUN406" s="105" t="s">
        <v>266</v>
      </c>
      <c r="MUO406" s="105" t="s">
        <v>266</v>
      </c>
      <c r="MUP406" s="105" t="s">
        <v>266</v>
      </c>
      <c r="MUQ406" s="105" t="s">
        <v>266</v>
      </c>
      <c r="MUR406" s="105" t="s">
        <v>266</v>
      </c>
      <c r="MUS406" s="105" t="s">
        <v>266</v>
      </c>
      <c r="MUT406" s="105" t="s">
        <v>266</v>
      </c>
      <c r="MUU406" s="105" t="s">
        <v>266</v>
      </c>
      <c r="MUV406" s="105" t="s">
        <v>266</v>
      </c>
      <c r="MUW406" s="105" t="s">
        <v>266</v>
      </c>
      <c r="MUX406" s="105" t="s">
        <v>266</v>
      </c>
      <c r="MUY406" s="105" t="s">
        <v>266</v>
      </c>
      <c r="MUZ406" s="105" t="s">
        <v>266</v>
      </c>
      <c r="MVA406" s="105" t="s">
        <v>266</v>
      </c>
      <c r="MVB406" s="105" t="s">
        <v>266</v>
      </c>
      <c r="MVC406" s="105" t="s">
        <v>266</v>
      </c>
      <c r="MVD406" s="105" t="s">
        <v>266</v>
      </c>
      <c r="MVE406" s="105" t="s">
        <v>266</v>
      </c>
      <c r="MVF406" s="105" t="s">
        <v>266</v>
      </c>
      <c r="MVG406" s="105" t="s">
        <v>266</v>
      </c>
      <c r="MVH406" s="105" t="s">
        <v>266</v>
      </c>
      <c r="MVI406" s="105" t="s">
        <v>266</v>
      </c>
      <c r="MVJ406" s="105" t="s">
        <v>266</v>
      </c>
      <c r="MVK406" s="105" t="s">
        <v>266</v>
      </c>
      <c r="MVL406" s="105" t="s">
        <v>266</v>
      </c>
      <c r="MVM406" s="105" t="s">
        <v>266</v>
      </c>
      <c r="MVN406" s="105" t="s">
        <v>266</v>
      </c>
      <c r="MVO406" s="105" t="s">
        <v>266</v>
      </c>
      <c r="MVP406" s="105" t="s">
        <v>266</v>
      </c>
      <c r="MVQ406" s="105" t="s">
        <v>266</v>
      </c>
      <c r="MVR406" s="105" t="s">
        <v>266</v>
      </c>
      <c r="MVS406" s="105" t="s">
        <v>266</v>
      </c>
      <c r="MVT406" s="105" t="s">
        <v>266</v>
      </c>
      <c r="MVU406" s="105" t="s">
        <v>266</v>
      </c>
      <c r="MVV406" s="105" t="s">
        <v>266</v>
      </c>
      <c r="MVW406" s="105" t="s">
        <v>266</v>
      </c>
      <c r="MVX406" s="105" t="s">
        <v>266</v>
      </c>
      <c r="MVY406" s="105" t="s">
        <v>266</v>
      </c>
      <c r="MVZ406" s="105" t="s">
        <v>266</v>
      </c>
      <c r="MWA406" s="105" t="s">
        <v>266</v>
      </c>
      <c r="MWB406" s="105" t="s">
        <v>266</v>
      </c>
      <c r="MWC406" s="105" t="s">
        <v>266</v>
      </c>
      <c r="MWD406" s="105" t="s">
        <v>266</v>
      </c>
      <c r="MWE406" s="105" t="s">
        <v>266</v>
      </c>
      <c r="MWF406" s="105" t="s">
        <v>266</v>
      </c>
      <c r="MWG406" s="105" t="s">
        <v>266</v>
      </c>
      <c r="MWH406" s="105" t="s">
        <v>266</v>
      </c>
      <c r="MWI406" s="105" t="s">
        <v>266</v>
      </c>
      <c r="MWJ406" s="105" t="s">
        <v>266</v>
      </c>
      <c r="MWK406" s="105" t="s">
        <v>266</v>
      </c>
      <c r="MWL406" s="105" t="s">
        <v>266</v>
      </c>
      <c r="MWM406" s="105" t="s">
        <v>266</v>
      </c>
      <c r="MWN406" s="105" t="s">
        <v>266</v>
      </c>
      <c r="MWO406" s="105" t="s">
        <v>266</v>
      </c>
      <c r="MWP406" s="105" t="s">
        <v>266</v>
      </c>
      <c r="MWQ406" s="105" t="s">
        <v>266</v>
      </c>
      <c r="MWR406" s="105" t="s">
        <v>266</v>
      </c>
      <c r="MWS406" s="105" t="s">
        <v>266</v>
      </c>
      <c r="MWT406" s="105" t="s">
        <v>266</v>
      </c>
      <c r="MWU406" s="105" t="s">
        <v>266</v>
      </c>
      <c r="MWV406" s="105" t="s">
        <v>266</v>
      </c>
      <c r="MWW406" s="105" t="s">
        <v>266</v>
      </c>
      <c r="MWX406" s="105" t="s">
        <v>266</v>
      </c>
      <c r="MWY406" s="105" t="s">
        <v>266</v>
      </c>
      <c r="MWZ406" s="105" t="s">
        <v>266</v>
      </c>
      <c r="MXA406" s="105" t="s">
        <v>266</v>
      </c>
      <c r="MXB406" s="105" t="s">
        <v>266</v>
      </c>
      <c r="MXC406" s="105" t="s">
        <v>266</v>
      </c>
      <c r="MXD406" s="105" t="s">
        <v>266</v>
      </c>
      <c r="MXE406" s="105" t="s">
        <v>266</v>
      </c>
      <c r="MXF406" s="105" t="s">
        <v>266</v>
      </c>
      <c r="MXG406" s="105" t="s">
        <v>266</v>
      </c>
      <c r="MXH406" s="105" t="s">
        <v>266</v>
      </c>
      <c r="MXI406" s="105" t="s">
        <v>266</v>
      </c>
      <c r="MXJ406" s="105" t="s">
        <v>266</v>
      </c>
      <c r="MXK406" s="105" t="s">
        <v>266</v>
      </c>
      <c r="MXL406" s="105" t="s">
        <v>266</v>
      </c>
      <c r="MXM406" s="105" t="s">
        <v>266</v>
      </c>
      <c r="MXN406" s="105" t="s">
        <v>266</v>
      </c>
      <c r="MXO406" s="105" t="s">
        <v>266</v>
      </c>
      <c r="MXP406" s="105" t="s">
        <v>266</v>
      </c>
      <c r="MXQ406" s="105" t="s">
        <v>266</v>
      </c>
      <c r="MXR406" s="105" t="s">
        <v>266</v>
      </c>
      <c r="MXS406" s="105" t="s">
        <v>266</v>
      </c>
      <c r="MXT406" s="105" t="s">
        <v>266</v>
      </c>
      <c r="MXU406" s="105" t="s">
        <v>266</v>
      </c>
      <c r="MXV406" s="105" t="s">
        <v>266</v>
      </c>
      <c r="MXW406" s="105" t="s">
        <v>266</v>
      </c>
      <c r="MXX406" s="105" t="s">
        <v>266</v>
      </c>
      <c r="MXY406" s="105" t="s">
        <v>266</v>
      </c>
      <c r="MXZ406" s="105" t="s">
        <v>266</v>
      </c>
      <c r="MYA406" s="105" t="s">
        <v>266</v>
      </c>
      <c r="MYB406" s="105" t="s">
        <v>266</v>
      </c>
      <c r="MYC406" s="105" t="s">
        <v>266</v>
      </c>
      <c r="MYD406" s="105" t="s">
        <v>266</v>
      </c>
      <c r="MYE406" s="105" t="s">
        <v>266</v>
      </c>
      <c r="MYF406" s="105" t="s">
        <v>266</v>
      </c>
      <c r="MYG406" s="105" t="s">
        <v>266</v>
      </c>
      <c r="MYH406" s="105" t="s">
        <v>266</v>
      </c>
      <c r="MYI406" s="105" t="s">
        <v>266</v>
      </c>
      <c r="MYJ406" s="105" t="s">
        <v>266</v>
      </c>
      <c r="MYK406" s="105" t="s">
        <v>266</v>
      </c>
      <c r="MYL406" s="105" t="s">
        <v>266</v>
      </c>
      <c r="MYM406" s="105" t="s">
        <v>266</v>
      </c>
      <c r="MYN406" s="105" t="s">
        <v>266</v>
      </c>
      <c r="MYO406" s="105" t="s">
        <v>266</v>
      </c>
      <c r="MYP406" s="105" t="s">
        <v>266</v>
      </c>
      <c r="MYQ406" s="105" t="s">
        <v>266</v>
      </c>
      <c r="MYR406" s="105" t="s">
        <v>266</v>
      </c>
      <c r="MYS406" s="105" t="s">
        <v>266</v>
      </c>
      <c r="MYT406" s="105" t="s">
        <v>266</v>
      </c>
      <c r="MYU406" s="105" t="s">
        <v>266</v>
      </c>
      <c r="MYV406" s="105" t="s">
        <v>266</v>
      </c>
      <c r="MYW406" s="105" t="s">
        <v>266</v>
      </c>
      <c r="MYX406" s="105" t="s">
        <v>266</v>
      </c>
      <c r="MYY406" s="105" t="s">
        <v>266</v>
      </c>
      <c r="MYZ406" s="105" t="s">
        <v>266</v>
      </c>
      <c r="MZA406" s="105" t="s">
        <v>266</v>
      </c>
      <c r="MZB406" s="105" t="s">
        <v>266</v>
      </c>
      <c r="MZC406" s="105" t="s">
        <v>266</v>
      </c>
      <c r="MZD406" s="105" t="s">
        <v>266</v>
      </c>
      <c r="MZE406" s="105" t="s">
        <v>266</v>
      </c>
      <c r="MZF406" s="105" t="s">
        <v>266</v>
      </c>
      <c r="MZG406" s="105" t="s">
        <v>266</v>
      </c>
      <c r="MZH406" s="105" t="s">
        <v>266</v>
      </c>
      <c r="MZI406" s="105" t="s">
        <v>266</v>
      </c>
      <c r="MZJ406" s="105" t="s">
        <v>266</v>
      </c>
      <c r="MZK406" s="105" t="s">
        <v>266</v>
      </c>
      <c r="MZL406" s="105" t="s">
        <v>266</v>
      </c>
      <c r="MZM406" s="105" t="s">
        <v>266</v>
      </c>
      <c r="MZN406" s="105" t="s">
        <v>266</v>
      </c>
      <c r="MZO406" s="105" t="s">
        <v>266</v>
      </c>
      <c r="MZP406" s="105" t="s">
        <v>266</v>
      </c>
      <c r="MZQ406" s="105" t="s">
        <v>266</v>
      </c>
      <c r="MZR406" s="105" t="s">
        <v>266</v>
      </c>
      <c r="MZS406" s="105" t="s">
        <v>266</v>
      </c>
      <c r="MZT406" s="105" t="s">
        <v>266</v>
      </c>
      <c r="MZU406" s="105" t="s">
        <v>266</v>
      </c>
      <c r="MZV406" s="105" t="s">
        <v>266</v>
      </c>
      <c r="MZW406" s="105" t="s">
        <v>266</v>
      </c>
      <c r="MZX406" s="105" t="s">
        <v>266</v>
      </c>
      <c r="MZY406" s="105" t="s">
        <v>266</v>
      </c>
      <c r="MZZ406" s="105" t="s">
        <v>266</v>
      </c>
      <c r="NAA406" s="105" t="s">
        <v>266</v>
      </c>
      <c r="NAB406" s="105" t="s">
        <v>266</v>
      </c>
      <c r="NAC406" s="105" t="s">
        <v>266</v>
      </c>
      <c r="NAD406" s="105" t="s">
        <v>266</v>
      </c>
      <c r="NAE406" s="105" t="s">
        <v>266</v>
      </c>
      <c r="NAF406" s="105" t="s">
        <v>266</v>
      </c>
      <c r="NAG406" s="105" t="s">
        <v>266</v>
      </c>
      <c r="NAH406" s="105" t="s">
        <v>266</v>
      </c>
      <c r="NAI406" s="105" t="s">
        <v>266</v>
      </c>
      <c r="NAJ406" s="105" t="s">
        <v>266</v>
      </c>
      <c r="NAK406" s="105" t="s">
        <v>266</v>
      </c>
      <c r="NAL406" s="105" t="s">
        <v>266</v>
      </c>
      <c r="NAM406" s="105" t="s">
        <v>266</v>
      </c>
      <c r="NAN406" s="105" t="s">
        <v>266</v>
      </c>
      <c r="NAO406" s="105" t="s">
        <v>266</v>
      </c>
      <c r="NAP406" s="105" t="s">
        <v>266</v>
      </c>
      <c r="NAQ406" s="105" t="s">
        <v>266</v>
      </c>
      <c r="NAR406" s="105" t="s">
        <v>266</v>
      </c>
      <c r="NAS406" s="105" t="s">
        <v>266</v>
      </c>
      <c r="NAT406" s="105" t="s">
        <v>266</v>
      </c>
      <c r="NAU406" s="105" t="s">
        <v>266</v>
      </c>
      <c r="NAV406" s="105" t="s">
        <v>266</v>
      </c>
      <c r="NAW406" s="105" t="s">
        <v>266</v>
      </c>
      <c r="NAX406" s="105" t="s">
        <v>266</v>
      </c>
      <c r="NAY406" s="105" t="s">
        <v>266</v>
      </c>
      <c r="NAZ406" s="105" t="s">
        <v>266</v>
      </c>
      <c r="NBA406" s="105" t="s">
        <v>266</v>
      </c>
      <c r="NBB406" s="105" t="s">
        <v>266</v>
      </c>
      <c r="NBC406" s="105" t="s">
        <v>266</v>
      </c>
      <c r="NBD406" s="105" t="s">
        <v>266</v>
      </c>
      <c r="NBE406" s="105" t="s">
        <v>266</v>
      </c>
      <c r="NBF406" s="105" t="s">
        <v>266</v>
      </c>
      <c r="NBG406" s="105" t="s">
        <v>266</v>
      </c>
      <c r="NBH406" s="105" t="s">
        <v>266</v>
      </c>
      <c r="NBI406" s="105" t="s">
        <v>266</v>
      </c>
      <c r="NBJ406" s="105" t="s">
        <v>266</v>
      </c>
      <c r="NBK406" s="105" t="s">
        <v>266</v>
      </c>
      <c r="NBL406" s="105" t="s">
        <v>266</v>
      </c>
      <c r="NBM406" s="105" t="s">
        <v>266</v>
      </c>
      <c r="NBN406" s="105" t="s">
        <v>266</v>
      </c>
      <c r="NBO406" s="105" t="s">
        <v>266</v>
      </c>
      <c r="NBP406" s="105" t="s">
        <v>266</v>
      </c>
      <c r="NBQ406" s="105" t="s">
        <v>266</v>
      </c>
      <c r="NBR406" s="105" t="s">
        <v>266</v>
      </c>
      <c r="NBS406" s="105" t="s">
        <v>266</v>
      </c>
      <c r="NBT406" s="105" t="s">
        <v>266</v>
      </c>
      <c r="NBU406" s="105" t="s">
        <v>266</v>
      </c>
      <c r="NBV406" s="105" t="s">
        <v>266</v>
      </c>
      <c r="NBW406" s="105" t="s">
        <v>266</v>
      </c>
      <c r="NBX406" s="105" t="s">
        <v>266</v>
      </c>
      <c r="NBY406" s="105" t="s">
        <v>266</v>
      </c>
      <c r="NBZ406" s="105" t="s">
        <v>266</v>
      </c>
      <c r="NCA406" s="105" t="s">
        <v>266</v>
      </c>
      <c r="NCB406" s="105" t="s">
        <v>266</v>
      </c>
      <c r="NCC406" s="105" t="s">
        <v>266</v>
      </c>
      <c r="NCD406" s="105" t="s">
        <v>266</v>
      </c>
      <c r="NCE406" s="105" t="s">
        <v>266</v>
      </c>
      <c r="NCF406" s="105" t="s">
        <v>266</v>
      </c>
      <c r="NCG406" s="105" t="s">
        <v>266</v>
      </c>
      <c r="NCH406" s="105" t="s">
        <v>266</v>
      </c>
      <c r="NCI406" s="105" t="s">
        <v>266</v>
      </c>
      <c r="NCJ406" s="105" t="s">
        <v>266</v>
      </c>
      <c r="NCK406" s="105" t="s">
        <v>266</v>
      </c>
      <c r="NCL406" s="105" t="s">
        <v>266</v>
      </c>
      <c r="NCM406" s="105" t="s">
        <v>266</v>
      </c>
      <c r="NCN406" s="105" t="s">
        <v>266</v>
      </c>
      <c r="NCO406" s="105" t="s">
        <v>266</v>
      </c>
      <c r="NCP406" s="105" t="s">
        <v>266</v>
      </c>
      <c r="NCQ406" s="105" t="s">
        <v>266</v>
      </c>
      <c r="NCR406" s="105" t="s">
        <v>266</v>
      </c>
      <c r="NCS406" s="105" t="s">
        <v>266</v>
      </c>
      <c r="NCT406" s="105" t="s">
        <v>266</v>
      </c>
      <c r="NCU406" s="105" t="s">
        <v>266</v>
      </c>
      <c r="NCV406" s="105" t="s">
        <v>266</v>
      </c>
      <c r="NCW406" s="105" t="s">
        <v>266</v>
      </c>
      <c r="NCX406" s="105" t="s">
        <v>266</v>
      </c>
      <c r="NCY406" s="105" t="s">
        <v>266</v>
      </c>
      <c r="NCZ406" s="105" t="s">
        <v>266</v>
      </c>
      <c r="NDA406" s="105" t="s">
        <v>266</v>
      </c>
      <c r="NDB406" s="105" t="s">
        <v>266</v>
      </c>
      <c r="NDC406" s="105" t="s">
        <v>266</v>
      </c>
      <c r="NDD406" s="105" t="s">
        <v>266</v>
      </c>
      <c r="NDE406" s="105" t="s">
        <v>266</v>
      </c>
      <c r="NDF406" s="105" t="s">
        <v>266</v>
      </c>
      <c r="NDG406" s="105" t="s">
        <v>266</v>
      </c>
      <c r="NDH406" s="105" t="s">
        <v>266</v>
      </c>
      <c r="NDI406" s="105" t="s">
        <v>266</v>
      </c>
      <c r="NDJ406" s="105" t="s">
        <v>266</v>
      </c>
      <c r="NDK406" s="105" t="s">
        <v>266</v>
      </c>
      <c r="NDL406" s="105" t="s">
        <v>266</v>
      </c>
      <c r="NDM406" s="105" t="s">
        <v>266</v>
      </c>
      <c r="NDN406" s="105" t="s">
        <v>266</v>
      </c>
      <c r="NDO406" s="105" t="s">
        <v>266</v>
      </c>
      <c r="NDP406" s="105" t="s">
        <v>266</v>
      </c>
      <c r="NDQ406" s="105" t="s">
        <v>266</v>
      </c>
      <c r="NDR406" s="105" t="s">
        <v>266</v>
      </c>
      <c r="NDS406" s="105" t="s">
        <v>266</v>
      </c>
      <c r="NDT406" s="105" t="s">
        <v>266</v>
      </c>
      <c r="NDU406" s="105" t="s">
        <v>266</v>
      </c>
      <c r="NDV406" s="105" t="s">
        <v>266</v>
      </c>
      <c r="NDW406" s="105" t="s">
        <v>266</v>
      </c>
      <c r="NDX406" s="105" t="s">
        <v>266</v>
      </c>
      <c r="NDY406" s="105" t="s">
        <v>266</v>
      </c>
      <c r="NDZ406" s="105" t="s">
        <v>266</v>
      </c>
      <c r="NEA406" s="105" t="s">
        <v>266</v>
      </c>
      <c r="NEB406" s="105" t="s">
        <v>266</v>
      </c>
      <c r="NEC406" s="105" t="s">
        <v>266</v>
      </c>
      <c r="NED406" s="105" t="s">
        <v>266</v>
      </c>
      <c r="NEE406" s="105" t="s">
        <v>266</v>
      </c>
      <c r="NEF406" s="105" t="s">
        <v>266</v>
      </c>
      <c r="NEG406" s="105" t="s">
        <v>266</v>
      </c>
      <c r="NEH406" s="105" t="s">
        <v>266</v>
      </c>
      <c r="NEI406" s="105" t="s">
        <v>266</v>
      </c>
      <c r="NEJ406" s="105" t="s">
        <v>266</v>
      </c>
      <c r="NEK406" s="105" t="s">
        <v>266</v>
      </c>
      <c r="NEL406" s="105" t="s">
        <v>266</v>
      </c>
      <c r="NEM406" s="105" t="s">
        <v>266</v>
      </c>
      <c r="NEN406" s="105" t="s">
        <v>266</v>
      </c>
      <c r="NEO406" s="105" t="s">
        <v>266</v>
      </c>
      <c r="NEP406" s="105" t="s">
        <v>266</v>
      </c>
      <c r="NEQ406" s="105" t="s">
        <v>266</v>
      </c>
      <c r="NER406" s="105" t="s">
        <v>266</v>
      </c>
      <c r="NES406" s="105" t="s">
        <v>266</v>
      </c>
      <c r="NET406" s="105" t="s">
        <v>266</v>
      </c>
      <c r="NEU406" s="105" t="s">
        <v>266</v>
      </c>
      <c r="NEV406" s="105" t="s">
        <v>266</v>
      </c>
      <c r="NEW406" s="105" t="s">
        <v>266</v>
      </c>
      <c r="NEX406" s="105" t="s">
        <v>266</v>
      </c>
      <c r="NEY406" s="105" t="s">
        <v>266</v>
      </c>
      <c r="NEZ406" s="105" t="s">
        <v>266</v>
      </c>
      <c r="NFA406" s="105" t="s">
        <v>266</v>
      </c>
      <c r="NFB406" s="105" t="s">
        <v>266</v>
      </c>
      <c r="NFC406" s="105" t="s">
        <v>266</v>
      </c>
      <c r="NFD406" s="105" t="s">
        <v>266</v>
      </c>
      <c r="NFE406" s="105" t="s">
        <v>266</v>
      </c>
      <c r="NFF406" s="105" t="s">
        <v>266</v>
      </c>
      <c r="NFG406" s="105" t="s">
        <v>266</v>
      </c>
      <c r="NFH406" s="105" t="s">
        <v>266</v>
      </c>
      <c r="NFI406" s="105" t="s">
        <v>266</v>
      </c>
      <c r="NFJ406" s="105" t="s">
        <v>266</v>
      </c>
      <c r="NFK406" s="105" t="s">
        <v>266</v>
      </c>
      <c r="NFL406" s="105" t="s">
        <v>266</v>
      </c>
      <c r="NFM406" s="105" t="s">
        <v>266</v>
      </c>
      <c r="NFN406" s="105" t="s">
        <v>266</v>
      </c>
      <c r="NFO406" s="105" t="s">
        <v>266</v>
      </c>
      <c r="NFP406" s="105" t="s">
        <v>266</v>
      </c>
      <c r="NFQ406" s="105" t="s">
        <v>266</v>
      </c>
      <c r="NFR406" s="105" t="s">
        <v>266</v>
      </c>
      <c r="NFS406" s="105" t="s">
        <v>266</v>
      </c>
      <c r="NFT406" s="105" t="s">
        <v>266</v>
      </c>
      <c r="NFU406" s="105" t="s">
        <v>266</v>
      </c>
      <c r="NFV406" s="105" t="s">
        <v>266</v>
      </c>
      <c r="NFW406" s="105" t="s">
        <v>266</v>
      </c>
      <c r="NFX406" s="105" t="s">
        <v>266</v>
      </c>
      <c r="NFY406" s="105" t="s">
        <v>266</v>
      </c>
      <c r="NFZ406" s="105" t="s">
        <v>266</v>
      </c>
      <c r="NGA406" s="105" t="s">
        <v>266</v>
      </c>
      <c r="NGB406" s="105" t="s">
        <v>266</v>
      </c>
      <c r="NGC406" s="105" t="s">
        <v>266</v>
      </c>
      <c r="NGD406" s="105" t="s">
        <v>266</v>
      </c>
      <c r="NGE406" s="105" t="s">
        <v>266</v>
      </c>
      <c r="NGF406" s="105" t="s">
        <v>266</v>
      </c>
      <c r="NGG406" s="105" t="s">
        <v>266</v>
      </c>
      <c r="NGH406" s="105" t="s">
        <v>266</v>
      </c>
      <c r="NGI406" s="105" t="s">
        <v>266</v>
      </c>
      <c r="NGJ406" s="105" t="s">
        <v>266</v>
      </c>
      <c r="NGK406" s="105" t="s">
        <v>266</v>
      </c>
      <c r="NGL406" s="105" t="s">
        <v>266</v>
      </c>
      <c r="NGM406" s="105" t="s">
        <v>266</v>
      </c>
      <c r="NGN406" s="105" t="s">
        <v>266</v>
      </c>
      <c r="NGO406" s="105" t="s">
        <v>266</v>
      </c>
      <c r="NGP406" s="105" t="s">
        <v>266</v>
      </c>
      <c r="NGQ406" s="105" t="s">
        <v>266</v>
      </c>
      <c r="NGR406" s="105" t="s">
        <v>266</v>
      </c>
      <c r="NGS406" s="105" t="s">
        <v>266</v>
      </c>
      <c r="NGT406" s="105" t="s">
        <v>266</v>
      </c>
      <c r="NGU406" s="105" t="s">
        <v>266</v>
      </c>
      <c r="NGV406" s="105" t="s">
        <v>266</v>
      </c>
      <c r="NGW406" s="105" t="s">
        <v>266</v>
      </c>
      <c r="NGX406" s="105" t="s">
        <v>266</v>
      </c>
      <c r="NGY406" s="105" t="s">
        <v>266</v>
      </c>
      <c r="NGZ406" s="105" t="s">
        <v>266</v>
      </c>
      <c r="NHA406" s="105" t="s">
        <v>266</v>
      </c>
      <c r="NHB406" s="105" t="s">
        <v>266</v>
      </c>
      <c r="NHC406" s="105" t="s">
        <v>266</v>
      </c>
      <c r="NHD406" s="105" t="s">
        <v>266</v>
      </c>
      <c r="NHE406" s="105" t="s">
        <v>266</v>
      </c>
      <c r="NHF406" s="105" t="s">
        <v>266</v>
      </c>
      <c r="NHG406" s="105" t="s">
        <v>266</v>
      </c>
      <c r="NHH406" s="105" t="s">
        <v>266</v>
      </c>
      <c r="NHI406" s="105" t="s">
        <v>266</v>
      </c>
      <c r="NHJ406" s="105" t="s">
        <v>266</v>
      </c>
      <c r="NHK406" s="105" t="s">
        <v>266</v>
      </c>
      <c r="NHL406" s="105" t="s">
        <v>266</v>
      </c>
      <c r="NHM406" s="105" t="s">
        <v>266</v>
      </c>
      <c r="NHN406" s="105" t="s">
        <v>266</v>
      </c>
      <c r="NHO406" s="105" t="s">
        <v>266</v>
      </c>
      <c r="NHP406" s="105" t="s">
        <v>266</v>
      </c>
      <c r="NHQ406" s="105" t="s">
        <v>266</v>
      </c>
      <c r="NHR406" s="105" t="s">
        <v>266</v>
      </c>
      <c r="NHS406" s="105" t="s">
        <v>266</v>
      </c>
      <c r="NHT406" s="105" t="s">
        <v>266</v>
      </c>
      <c r="NHU406" s="105" t="s">
        <v>266</v>
      </c>
      <c r="NHV406" s="105" t="s">
        <v>266</v>
      </c>
      <c r="NHW406" s="105" t="s">
        <v>266</v>
      </c>
      <c r="NHX406" s="105" t="s">
        <v>266</v>
      </c>
      <c r="NHY406" s="105" t="s">
        <v>266</v>
      </c>
      <c r="NHZ406" s="105" t="s">
        <v>266</v>
      </c>
      <c r="NIA406" s="105" t="s">
        <v>266</v>
      </c>
      <c r="NIB406" s="105" t="s">
        <v>266</v>
      </c>
      <c r="NIC406" s="105" t="s">
        <v>266</v>
      </c>
      <c r="NID406" s="105" t="s">
        <v>266</v>
      </c>
      <c r="NIE406" s="105" t="s">
        <v>266</v>
      </c>
      <c r="NIF406" s="105" t="s">
        <v>266</v>
      </c>
      <c r="NIG406" s="105" t="s">
        <v>266</v>
      </c>
      <c r="NIH406" s="105" t="s">
        <v>266</v>
      </c>
      <c r="NII406" s="105" t="s">
        <v>266</v>
      </c>
      <c r="NIJ406" s="105" t="s">
        <v>266</v>
      </c>
      <c r="NIK406" s="105" t="s">
        <v>266</v>
      </c>
      <c r="NIL406" s="105" t="s">
        <v>266</v>
      </c>
      <c r="NIM406" s="105" t="s">
        <v>266</v>
      </c>
      <c r="NIN406" s="105" t="s">
        <v>266</v>
      </c>
      <c r="NIO406" s="105" t="s">
        <v>266</v>
      </c>
      <c r="NIP406" s="105" t="s">
        <v>266</v>
      </c>
      <c r="NIQ406" s="105" t="s">
        <v>266</v>
      </c>
      <c r="NIR406" s="105" t="s">
        <v>266</v>
      </c>
      <c r="NIS406" s="105" t="s">
        <v>266</v>
      </c>
      <c r="NIT406" s="105" t="s">
        <v>266</v>
      </c>
      <c r="NIU406" s="105" t="s">
        <v>266</v>
      </c>
      <c r="NIV406" s="105" t="s">
        <v>266</v>
      </c>
      <c r="NIW406" s="105" t="s">
        <v>266</v>
      </c>
      <c r="NIX406" s="105" t="s">
        <v>266</v>
      </c>
      <c r="NIY406" s="105" t="s">
        <v>266</v>
      </c>
      <c r="NIZ406" s="105" t="s">
        <v>266</v>
      </c>
      <c r="NJA406" s="105" t="s">
        <v>266</v>
      </c>
      <c r="NJB406" s="105" t="s">
        <v>266</v>
      </c>
      <c r="NJC406" s="105" t="s">
        <v>266</v>
      </c>
      <c r="NJD406" s="105" t="s">
        <v>266</v>
      </c>
      <c r="NJE406" s="105" t="s">
        <v>266</v>
      </c>
      <c r="NJF406" s="105" t="s">
        <v>266</v>
      </c>
      <c r="NJG406" s="105" t="s">
        <v>266</v>
      </c>
      <c r="NJH406" s="105" t="s">
        <v>266</v>
      </c>
      <c r="NJI406" s="105" t="s">
        <v>266</v>
      </c>
      <c r="NJJ406" s="105" t="s">
        <v>266</v>
      </c>
      <c r="NJK406" s="105" t="s">
        <v>266</v>
      </c>
      <c r="NJL406" s="105" t="s">
        <v>266</v>
      </c>
      <c r="NJM406" s="105" t="s">
        <v>266</v>
      </c>
      <c r="NJN406" s="105" t="s">
        <v>266</v>
      </c>
      <c r="NJO406" s="105" t="s">
        <v>266</v>
      </c>
      <c r="NJP406" s="105" t="s">
        <v>266</v>
      </c>
      <c r="NJQ406" s="105" t="s">
        <v>266</v>
      </c>
      <c r="NJR406" s="105" t="s">
        <v>266</v>
      </c>
      <c r="NJS406" s="105" t="s">
        <v>266</v>
      </c>
      <c r="NJT406" s="105" t="s">
        <v>266</v>
      </c>
      <c r="NJU406" s="105" t="s">
        <v>266</v>
      </c>
      <c r="NJV406" s="105" t="s">
        <v>266</v>
      </c>
      <c r="NJW406" s="105" t="s">
        <v>266</v>
      </c>
      <c r="NJX406" s="105" t="s">
        <v>266</v>
      </c>
      <c r="NJY406" s="105" t="s">
        <v>266</v>
      </c>
      <c r="NJZ406" s="105" t="s">
        <v>266</v>
      </c>
      <c r="NKA406" s="105" t="s">
        <v>266</v>
      </c>
      <c r="NKB406" s="105" t="s">
        <v>266</v>
      </c>
      <c r="NKC406" s="105" t="s">
        <v>266</v>
      </c>
      <c r="NKD406" s="105" t="s">
        <v>266</v>
      </c>
      <c r="NKE406" s="105" t="s">
        <v>266</v>
      </c>
      <c r="NKF406" s="105" t="s">
        <v>266</v>
      </c>
      <c r="NKG406" s="105" t="s">
        <v>266</v>
      </c>
      <c r="NKH406" s="105" t="s">
        <v>266</v>
      </c>
      <c r="NKI406" s="105" t="s">
        <v>266</v>
      </c>
      <c r="NKJ406" s="105" t="s">
        <v>266</v>
      </c>
      <c r="NKK406" s="105" t="s">
        <v>266</v>
      </c>
      <c r="NKL406" s="105" t="s">
        <v>266</v>
      </c>
      <c r="NKM406" s="105" t="s">
        <v>266</v>
      </c>
      <c r="NKN406" s="105" t="s">
        <v>266</v>
      </c>
      <c r="NKO406" s="105" t="s">
        <v>266</v>
      </c>
      <c r="NKP406" s="105" t="s">
        <v>266</v>
      </c>
      <c r="NKQ406" s="105" t="s">
        <v>266</v>
      </c>
      <c r="NKR406" s="105" t="s">
        <v>266</v>
      </c>
      <c r="NKS406" s="105" t="s">
        <v>266</v>
      </c>
      <c r="NKT406" s="105" t="s">
        <v>266</v>
      </c>
      <c r="NKU406" s="105" t="s">
        <v>266</v>
      </c>
      <c r="NKV406" s="105" t="s">
        <v>266</v>
      </c>
      <c r="NKW406" s="105" t="s">
        <v>266</v>
      </c>
      <c r="NKX406" s="105" t="s">
        <v>266</v>
      </c>
      <c r="NKY406" s="105" t="s">
        <v>266</v>
      </c>
      <c r="NKZ406" s="105" t="s">
        <v>266</v>
      </c>
      <c r="NLA406" s="105" t="s">
        <v>266</v>
      </c>
      <c r="NLB406" s="105" t="s">
        <v>266</v>
      </c>
      <c r="NLC406" s="105" t="s">
        <v>266</v>
      </c>
      <c r="NLD406" s="105" t="s">
        <v>266</v>
      </c>
      <c r="NLE406" s="105" t="s">
        <v>266</v>
      </c>
      <c r="NLF406" s="105" t="s">
        <v>266</v>
      </c>
      <c r="NLG406" s="105" t="s">
        <v>266</v>
      </c>
      <c r="NLH406" s="105" t="s">
        <v>266</v>
      </c>
      <c r="NLI406" s="105" t="s">
        <v>266</v>
      </c>
      <c r="NLJ406" s="105" t="s">
        <v>266</v>
      </c>
      <c r="NLK406" s="105" t="s">
        <v>266</v>
      </c>
      <c r="NLL406" s="105" t="s">
        <v>266</v>
      </c>
      <c r="NLM406" s="105" t="s">
        <v>266</v>
      </c>
      <c r="NLN406" s="105" t="s">
        <v>266</v>
      </c>
      <c r="NLO406" s="105" t="s">
        <v>266</v>
      </c>
      <c r="NLP406" s="105" t="s">
        <v>266</v>
      </c>
      <c r="NLQ406" s="105" t="s">
        <v>266</v>
      </c>
      <c r="NLR406" s="105" t="s">
        <v>266</v>
      </c>
      <c r="NLS406" s="105" t="s">
        <v>266</v>
      </c>
      <c r="NLT406" s="105" t="s">
        <v>266</v>
      </c>
      <c r="NLU406" s="105" t="s">
        <v>266</v>
      </c>
      <c r="NLV406" s="105" t="s">
        <v>266</v>
      </c>
      <c r="NLW406" s="105" t="s">
        <v>266</v>
      </c>
      <c r="NLX406" s="105" t="s">
        <v>266</v>
      </c>
      <c r="NLY406" s="105" t="s">
        <v>266</v>
      </c>
      <c r="NLZ406" s="105" t="s">
        <v>266</v>
      </c>
      <c r="NMA406" s="105" t="s">
        <v>266</v>
      </c>
      <c r="NMB406" s="105" t="s">
        <v>266</v>
      </c>
      <c r="NMC406" s="105" t="s">
        <v>266</v>
      </c>
      <c r="NMD406" s="105" t="s">
        <v>266</v>
      </c>
      <c r="NME406" s="105" t="s">
        <v>266</v>
      </c>
      <c r="NMF406" s="105" t="s">
        <v>266</v>
      </c>
      <c r="NMG406" s="105" t="s">
        <v>266</v>
      </c>
      <c r="NMH406" s="105" t="s">
        <v>266</v>
      </c>
      <c r="NMI406" s="105" t="s">
        <v>266</v>
      </c>
      <c r="NMJ406" s="105" t="s">
        <v>266</v>
      </c>
      <c r="NMK406" s="105" t="s">
        <v>266</v>
      </c>
      <c r="NML406" s="105" t="s">
        <v>266</v>
      </c>
      <c r="NMM406" s="105" t="s">
        <v>266</v>
      </c>
      <c r="NMN406" s="105" t="s">
        <v>266</v>
      </c>
      <c r="NMO406" s="105" t="s">
        <v>266</v>
      </c>
      <c r="NMP406" s="105" t="s">
        <v>266</v>
      </c>
      <c r="NMQ406" s="105" t="s">
        <v>266</v>
      </c>
      <c r="NMR406" s="105" t="s">
        <v>266</v>
      </c>
      <c r="NMS406" s="105" t="s">
        <v>266</v>
      </c>
      <c r="NMT406" s="105" t="s">
        <v>266</v>
      </c>
      <c r="NMU406" s="105" t="s">
        <v>266</v>
      </c>
      <c r="NMV406" s="105" t="s">
        <v>266</v>
      </c>
      <c r="NMW406" s="105" t="s">
        <v>266</v>
      </c>
      <c r="NMX406" s="105" t="s">
        <v>266</v>
      </c>
      <c r="NMY406" s="105" t="s">
        <v>266</v>
      </c>
      <c r="NMZ406" s="105" t="s">
        <v>266</v>
      </c>
      <c r="NNA406" s="105" t="s">
        <v>266</v>
      </c>
      <c r="NNB406" s="105" t="s">
        <v>266</v>
      </c>
      <c r="NNC406" s="105" t="s">
        <v>266</v>
      </c>
      <c r="NND406" s="105" t="s">
        <v>266</v>
      </c>
      <c r="NNE406" s="105" t="s">
        <v>266</v>
      </c>
      <c r="NNF406" s="105" t="s">
        <v>266</v>
      </c>
      <c r="NNG406" s="105" t="s">
        <v>266</v>
      </c>
      <c r="NNH406" s="105" t="s">
        <v>266</v>
      </c>
      <c r="NNI406" s="105" t="s">
        <v>266</v>
      </c>
      <c r="NNJ406" s="105" t="s">
        <v>266</v>
      </c>
      <c r="NNK406" s="105" t="s">
        <v>266</v>
      </c>
      <c r="NNL406" s="105" t="s">
        <v>266</v>
      </c>
      <c r="NNM406" s="105" t="s">
        <v>266</v>
      </c>
      <c r="NNN406" s="105" t="s">
        <v>266</v>
      </c>
      <c r="NNO406" s="105" t="s">
        <v>266</v>
      </c>
      <c r="NNP406" s="105" t="s">
        <v>266</v>
      </c>
      <c r="NNQ406" s="105" t="s">
        <v>266</v>
      </c>
      <c r="NNR406" s="105" t="s">
        <v>266</v>
      </c>
      <c r="NNS406" s="105" t="s">
        <v>266</v>
      </c>
      <c r="NNT406" s="105" t="s">
        <v>266</v>
      </c>
      <c r="NNU406" s="105" t="s">
        <v>266</v>
      </c>
      <c r="NNV406" s="105" t="s">
        <v>266</v>
      </c>
      <c r="NNW406" s="105" t="s">
        <v>266</v>
      </c>
      <c r="NNX406" s="105" t="s">
        <v>266</v>
      </c>
      <c r="NNY406" s="105" t="s">
        <v>266</v>
      </c>
      <c r="NNZ406" s="105" t="s">
        <v>266</v>
      </c>
      <c r="NOA406" s="105" t="s">
        <v>266</v>
      </c>
      <c r="NOB406" s="105" t="s">
        <v>266</v>
      </c>
      <c r="NOC406" s="105" t="s">
        <v>266</v>
      </c>
      <c r="NOD406" s="105" t="s">
        <v>266</v>
      </c>
      <c r="NOE406" s="105" t="s">
        <v>266</v>
      </c>
      <c r="NOF406" s="105" t="s">
        <v>266</v>
      </c>
      <c r="NOG406" s="105" t="s">
        <v>266</v>
      </c>
      <c r="NOH406" s="105" t="s">
        <v>266</v>
      </c>
      <c r="NOI406" s="105" t="s">
        <v>266</v>
      </c>
      <c r="NOJ406" s="105" t="s">
        <v>266</v>
      </c>
      <c r="NOK406" s="105" t="s">
        <v>266</v>
      </c>
      <c r="NOL406" s="105" t="s">
        <v>266</v>
      </c>
      <c r="NOM406" s="105" t="s">
        <v>266</v>
      </c>
      <c r="NON406" s="105" t="s">
        <v>266</v>
      </c>
      <c r="NOO406" s="105" t="s">
        <v>266</v>
      </c>
      <c r="NOP406" s="105" t="s">
        <v>266</v>
      </c>
      <c r="NOQ406" s="105" t="s">
        <v>266</v>
      </c>
      <c r="NOR406" s="105" t="s">
        <v>266</v>
      </c>
      <c r="NOS406" s="105" t="s">
        <v>266</v>
      </c>
      <c r="NOT406" s="105" t="s">
        <v>266</v>
      </c>
      <c r="NOU406" s="105" t="s">
        <v>266</v>
      </c>
      <c r="NOV406" s="105" t="s">
        <v>266</v>
      </c>
      <c r="NOW406" s="105" t="s">
        <v>266</v>
      </c>
      <c r="NOX406" s="105" t="s">
        <v>266</v>
      </c>
      <c r="NOY406" s="105" t="s">
        <v>266</v>
      </c>
      <c r="NOZ406" s="105" t="s">
        <v>266</v>
      </c>
      <c r="NPA406" s="105" t="s">
        <v>266</v>
      </c>
      <c r="NPB406" s="105" t="s">
        <v>266</v>
      </c>
      <c r="NPC406" s="105" t="s">
        <v>266</v>
      </c>
      <c r="NPD406" s="105" t="s">
        <v>266</v>
      </c>
      <c r="NPE406" s="105" t="s">
        <v>266</v>
      </c>
      <c r="NPF406" s="105" t="s">
        <v>266</v>
      </c>
      <c r="NPG406" s="105" t="s">
        <v>266</v>
      </c>
      <c r="NPH406" s="105" t="s">
        <v>266</v>
      </c>
      <c r="NPI406" s="105" t="s">
        <v>266</v>
      </c>
      <c r="NPJ406" s="105" t="s">
        <v>266</v>
      </c>
      <c r="NPK406" s="105" t="s">
        <v>266</v>
      </c>
      <c r="NPL406" s="105" t="s">
        <v>266</v>
      </c>
      <c r="NPM406" s="105" t="s">
        <v>266</v>
      </c>
      <c r="NPN406" s="105" t="s">
        <v>266</v>
      </c>
      <c r="NPO406" s="105" t="s">
        <v>266</v>
      </c>
      <c r="NPP406" s="105" t="s">
        <v>266</v>
      </c>
      <c r="NPQ406" s="105" t="s">
        <v>266</v>
      </c>
      <c r="NPR406" s="105" t="s">
        <v>266</v>
      </c>
      <c r="NPS406" s="105" t="s">
        <v>266</v>
      </c>
      <c r="NPT406" s="105" t="s">
        <v>266</v>
      </c>
      <c r="NPU406" s="105" t="s">
        <v>266</v>
      </c>
      <c r="NPV406" s="105" t="s">
        <v>266</v>
      </c>
      <c r="NPW406" s="105" t="s">
        <v>266</v>
      </c>
      <c r="NPX406" s="105" t="s">
        <v>266</v>
      </c>
      <c r="NPY406" s="105" t="s">
        <v>266</v>
      </c>
      <c r="NPZ406" s="105" t="s">
        <v>266</v>
      </c>
      <c r="NQA406" s="105" t="s">
        <v>266</v>
      </c>
      <c r="NQB406" s="105" t="s">
        <v>266</v>
      </c>
      <c r="NQC406" s="105" t="s">
        <v>266</v>
      </c>
      <c r="NQD406" s="105" t="s">
        <v>266</v>
      </c>
      <c r="NQE406" s="105" t="s">
        <v>266</v>
      </c>
      <c r="NQF406" s="105" t="s">
        <v>266</v>
      </c>
      <c r="NQG406" s="105" t="s">
        <v>266</v>
      </c>
      <c r="NQH406" s="105" t="s">
        <v>266</v>
      </c>
      <c r="NQI406" s="105" t="s">
        <v>266</v>
      </c>
      <c r="NQJ406" s="105" t="s">
        <v>266</v>
      </c>
      <c r="NQK406" s="105" t="s">
        <v>266</v>
      </c>
      <c r="NQL406" s="105" t="s">
        <v>266</v>
      </c>
      <c r="NQM406" s="105" t="s">
        <v>266</v>
      </c>
      <c r="NQN406" s="105" t="s">
        <v>266</v>
      </c>
      <c r="NQO406" s="105" t="s">
        <v>266</v>
      </c>
      <c r="NQP406" s="105" t="s">
        <v>266</v>
      </c>
      <c r="NQQ406" s="105" t="s">
        <v>266</v>
      </c>
      <c r="NQR406" s="105" t="s">
        <v>266</v>
      </c>
      <c r="NQS406" s="105" t="s">
        <v>266</v>
      </c>
      <c r="NQT406" s="105" t="s">
        <v>266</v>
      </c>
      <c r="NQU406" s="105" t="s">
        <v>266</v>
      </c>
      <c r="NQV406" s="105" t="s">
        <v>266</v>
      </c>
      <c r="NQW406" s="105" t="s">
        <v>266</v>
      </c>
      <c r="NQX406" s="105" t="s">
        <v>266</v>
      </c>
      <c r="NQY406" s="105" t="s">
        <v>266</v>
      </c>
      <c r="NQZ406" s="105" t="s">
        <v>266</v>
      </c>
      <c r="NRA406" s="105" t="s">
        <v>266</v>
      </c>
      <c r="NRB406" s="105" t="s">
        <v>266</v>
      </c>
      <c r="NRC406" s="105" t="s">
        <v>266</v>
      </c>
      <c r="NRD406" s="105" t="s">
        <v>266</v>
      </c>
      <c r="NRE406" s="105" t="s">
        <v>266</v>
      </c>
      <c r="NRF406" s="105" t="s">
        <v>266</v>
      </c>
      <c r="NRG406" s="105" t="s">
        <v>266</v>
      </c>
      <c r="NRH406" s="105" t="s">
        <v>266</v>
      </c>
      <c r="NRI406" s="105" t="s">
        <v>266</v>
      </c>
      <c r="NRJ406" s="105" t="s">
        <v>266</v>
      </c>
      <c r="NRK406" s="105" t="s">
        <v>266</v>
      </c>
      <c r="NRL406" s="105" t="s">
        <v>266</v>
      </c>
      <c r="NRM406" s="105" t="s">
        <v>266</v>
      </c>
      <c r="NRN406" s="105" t="s">
        <v>266</v>
      </c>
      <c r="NRO406" s="105" t="s">
        <v>266</v>
      </c>
      <c r="NRP406" s="105" t="s">
        <v>266</v>
      </c>
      <c r="NRQ406" s="105" t="s">
        <v>266</v>
      </c>
      <c r="NRR406" s="105" t="s">
        <v>266</v>
      </c>
      <c r="NRS406" s="105" t="s">
        <v>266</v>
      </c>
      <c r="NRT406" s="105" t="s">
        <v>266</v>
      </c>
      <c r="NRU406" s="105" t="s">
        <v>266</v>
      </c>
      <c r="NRV406" s="105" t="s">
        <v>266</v>
      </c>
      <c r="NRW406" s="105" t="s">
        <v>266</v>
      </c>
      <c r="NRX406" s="105" t="s">
        <v>266</v>
      </c>
      <c r="NRY406" s="105" t="s">
        <v>266</v>
      </c>
      <c r="NRZ406" s="105" t="s">
        <v>266</v>
      </c>
      <c r="NSA406" s="105" t="s">
        <v>266</v>
      </c>
      <c r="NSB406" s="105" t="s">
        <v>266</v>
      </c>
      <c r="NSC406" s="105" t="s">
        <v>266</v>
      </c>
      <c r="NSD406" s="105" t="s">
        <v>266</v>
      </c>
      <c r="NSE406" s="105" t="s">
        <v>266</v>
      </c>
      <c r="NSF406" s="105" t="s">
        <v>266</v>
      </c>
      <c r="NSG406" s="105" t="s">
        <v>266</v>
      </c>
      <c r="NSH406" s="105" t="s">
        <v>266</v>
      </c>
      <c r="NSI406" s="105" t="s">
        <v>266</v>
      </c>
      <c r="NSJ406" s="105" t="s">
        <v>266</v>
      </c>
      <c r="NSK406" s="105" t="s">
        <v>266</v>
      </c>
      <c r="NSL406" s="105" t="s">
        <v>266</v>
      </c>
      <c r="NSM406" s="105" t="s">
        <v>266</v>
      </c>
      <c r="NSN406" s="105" t="s">
        <v>266</v>
      </c>
      <c r="NSO406" s="105" t="s">
        <v>266</v>
      </c>
      <c r="NSP406" s="105" t="s">
        <v>266</v>
      </c>
      <c r="NSQ406" s="105" t="s">
        <v>266</v>
      </c>
      <c r="NSR406" s="105" t="s">
        <v>266</v>
      </c>
      <c r="NSS406" s="105" t="s">
        <v>266</v>
      </c>
      <c r="NST406" s="105" t="s">
        <v>266</v>
      </c>
      <c r="NSU406" s="105" t="s">
        <v>266</v>
      </c>
      <c r="NSV406" s="105" t="s">
        <v>266</v>
      </c>
      <c r="NSW406" s="105" t="s">
        <v>266</v>
      </c>
      <c r="NSX406" s="105" t="s">
        <v>266</v>
      </c>
      <c r="NSY406" s="105" t="s">
        <v>266</v>
      </c>
      <c r="NSZ406" s="105" t="s">
        <v>266</v>
      </c>
      <c r="NTA406" s="105" t="s">
        <v>266</v>
      </c>
      <c r="NTB406" s="105" t="s">
        <v>266</v>
      </c>
      <c r="NTC406" s="105" t="s">
        <v>266</v>
      </c>
      <c r="NTD406" s="105" t="s">
        <v>266</v>
      </c>
      <c r="NTE406" s="105" t="s">
        <v>266</v>
      </c>
      <c r="NTF406" s="105" t="s">
        <v>266</v>
      </c>
      <c r="NTG406" s="105" t="s">
        <v>266</v>
      </c>
      <c r="NTH406" s="105" t="s">
        <v>266</v>
      </c>
      <c r="NTI406" s="105" t="s">
        <v>266</v>
      </c>
      <c r="NTJ406" s="105" t="s">
        <v>266</v>
      </c>
      <c r="NTK406" s="105" t="s">
        <v>266</v>
      </c>
      <c r="NTL406" s="105" t="s">
        <v>266</v>
      </c>
      <c r="NTM406" s="105" t="s">
        <v>266</v>
      </c>
      <c r="NTN406" s="105" t="s">
        <v>266</v>
      </c>
      <c r="NTO406" s="105" t="s">
        <v>266</v>
      </c>
      <c r="NTP406" s="105" t="s">
        <v>266</v>
      </c>
      <c r="NTQ406" s="105" t="s">
        <v>266</v>
      </c>
      <c r="NTR406" s="105" t="s">
        <v>266</v>
      </c>
      <c r="NTS406" s="105" t="s">
        <v>266</v>
      </c>
      <c r="NTT406" s="105" t="s">
        <v>266</v>
      </c>
      <c r="NTU406" s="105" t="s">
        <v>266</v>
      </c>
      <c r="NTV406" s="105" t="s">
        <v>266</v>
      </c>
      <c r="NTW406" s="105" t="s">
        <v>266</v>
      </c>
      <c r="NTX406" s="105" t="s">
        <v>266</v>
      </c>
      <c r="NTY406" s="105" t="s">
        <v>266</v>
      </c>
      <c r="NTZ406" s="105" t="s">
        <v>266</v>
      </c>
      <c r="NUA406" s="105" t="s">
        <v>266</v>
      </c>
      <c r="NUB406" s="105" t="s">
        <v>266</v>
      </c>
      <c r="NUC406" s="105" t="s">
        <v>266</v>
      </c>
      <c r="NUD406" s="105" t="s">
        <v>266</v>
      </c>
      <c r="NUE406" s="105" t="s">
        <v>266</v>
      </c>
      <c r="NUF406" s="105" t="s">
        <v>266</v>
      </c>
      <c r="NUG406" s="105" t="s">
        <v>266</v>
      </c>
      <c r="NUH406" s="105" t="s">
        <v>266</v>
      </c>
      <c r="NUI406" s="105" t="s">
        <v>266</v>
      </c>
      <c r="NUJ406" s="105" t="s">
        <v>266</v>
      </c>
      <c r="NUK406" s="105" t="s">
        <v>266</v>
      </c>
      <c r="NUL406" s="105" t="s">
        <v>266</v>
      </c>
      <c r="NUM406" s="105" t="s">
        <v>266</v>
      </c>
      <c r="NUN406" s="105" t="s">
        <v>266</v>
      </c>
      <c r="NUO406" s="105" t="s">
        <v>266</v>
      </c>
      <c r="NUP406" s="105" t="s">
        <v>266</v>
      </c>
      <c r="NUQ406" s="105" t="s">
        <v>266</v>
      </c>
      <c r="NUR406" s="105" t="s">
        <v>266</v>
      </c>
      <c r="NUS406" s="105" t="s">
        <v>266</v>
      </c>
      <c r="NUT406" s="105" t="s">
        <v>266</v>
      </c>
      <c r="NUU406" s="105" t="s">
        <v>266</v>
      </c>
      <c r="NUV406" s="105" t="s">
        <v>266</v>
      </c>
      <c r="NUW406" s="105" t="s">
        <v>266</v>
      </c>
      <c r="NUX406" s="105" t="s">
        <v>266</v>
      </c>
      <c r="NUY406" s="105" t="s">
        <v>266</v>
      </c>
      <c r="NUZ406" s="105" t="s">
        <v>266</v>
      </c>
      <c r="NVA406" s="105" t="s">
        <v>266</v>
      </c>
      <c r="NVB406" s="105" t="s">
        <v>266</v>
      </c>
      <c r="NVC406" s="105" t="s">
        <v>266</v>
      </c>
      <c r="NVD406" s="105" t="s">
        <v>266</v>
      </c>
      <c r="NVE406" s="105" t="s">
        <v>266</v>
      </c>
      <c r="NVF406" s="105" t="s">
        <v>266</v>
      </c>
      <c r="NVG406" s="105" t="s">
        <v>266</v>
      </c>
      <c r="NVH406" s="105" t="s">
        <v>266</v>
      </c>
      <c r="NVI406" s="105" t="s">
        <v>266</v>
      </c>
      <c r="NVJ406" s="105" t="s">
        <v>266</v>
      </c>
      <c r="NVK406" s="105" t="s">
        <v>266</v>
      </c>
      <c r="NVL406" s="105" t="s">
        <v>266</v>
      </c>
      <c r="NVM406" s="105" t="s">
        <v>266</v>
      </c>
      <c r="NVN406" s="105" t="s">
        <v>266</v>
      </c>
      <c r="NVO406" s="105" t="s">
        <v>266</v>
      </c>
      <c r="NVP406" s="105" t="s">
        <v>266</v>
      </c>
      <c r="NVQ406" s="105" t="s">
        <v>266</v>
      </c>
      <c r="NVR406" s="105" t="s">
        <v>266</v>
      </c>
      <c r="NVS406" s="105" t="s">
        <v>266</v>
      </c>
      <c r="NVT406" s="105" t="s">
        <v>266</v>
      </c>
      <c r="NVU406" s="105" t="s">
        <v>266</v>
      </c>
      <c r="NVV406" s="105" t="s">
        <v>266</v>
      </c>
      <c r="NVW406" s="105" t="s">
        <v>266</v>
      </c>
      <c r="NVX406" s="105" t="s">
        <v>266</v>
      </c>
      <c r="NVY406" s="105" t="s">
        <v>266</v>
      </c>
      <c r="NVZ406" s="105" t="s">
        <v>266</v>
      </c>
      <c r="NWA406" s="105" t="s">
        <v>266</v>
      </c>
      <c r="NWB406" s="105" t="s">
        <v>266</v>
      </c>
      <c r="NWC406" s="105" t="s">
        <v>266</v>
      </c>
      <c r="NWD406" s="105" t="s">
        <v>266</v>
      </c>
      <c r="NWE406" s="105" t="s">
        <v>266</v>
      </c>
      <c r="NWF406" s="105" t="s">
        <v>266</v>
      </c>
      <c r="NWG406" s="105" t="s">
        <v>266</v>
      </c>
      <c r="NWH406" s="105" t="s">
        <v>266</v>
      </c>
      <c r="NWI406" s="105" t="s">
        <v>266</v>
      </c>
      <c r="NWJ406" s="105" t="s">
        <v>266</v>
      </c>
      <c r="NWK406" s="105" t="s">
        <v>266</v>
      </c>
      <c r="NWL406" s="105" t="s">
        <v>266</v>
      </c>
      <c r="NWM406" s="105" t="s">
        <v>266</v>
      </c>
      <c r="NWN406" s="105" t="s">
        <v>266</v>
      </c>
      <c r="NWO406" s="105" t="s">
        <v>266</v>
      </c>
      <c r="NWP406" s="105" t="s">
        <v>266</v>
      </c>
      <c r="NWQ406" s="105" t="s">
        <v>266</v>
      </c>
      <c r="NWR406" s="105" t="s">
        <v>266</v>
      </c>
      <c r="NWS406" s="105" t="s">
        <v>266</v>
      </c>
      <c r="NWT406" s="105" t="s">
        <v>266</v>
      </c>
      <c r="NWU406" s="105" t="s">
        <v>266</v>
      </c>
      <c r="NWV406" s="105" t="s">
        <v>266</v>
      </c>
      <c r="NWW406" s="105" t="s">
        <v>266</v>
      </c>
      <c r="NWX406" s="105" t="s">
        <v>266</v>
      </c>
      <c r="NWY406" s="105" t="s">
        <v>266</v>
      </c>
      <c r="NWZ406" s="105" t="s">
        <v>266</v>
      </c>
      <c r="NXA406" s="105" t="s">
        <v>266</v>
      </c>
      <c r="NXB406" s="105" t="s">
        <v>266</v>
      </c>
      <c r="NXC406" s="105" t="s">
        <v>266</v>
      </c>
      <c r="NXD406" s="105" t="s">
        <v>266</v>
      </c>
      <c r="NXE406" s="105" t="s">
        <v>266</v>
      </c>
      <c r="NXF406" s="105" t="s">
        <v>266</v>
      </c>
      <c r="NXG406" s="105" t="s">
        <v>266</v>
      </c>
      <c r="NXH406" s="105" t="s">
        <v>266</v>
      </c>
      <c r="NXI406" s="105" t="s">
        <v>266</v>
      </c>
      <c r="NXJ406" s="105" t="s">
        <v>266</v>
      </c>
      <c r="NXK406" s="105" t="s">
        <v>266</v>
      </c>
      <c r="NXL406" s="105" t="s">
        <v>266</v>
      </c>
      <c r="NXM406" s="105" t="s">
        <v>266</v>
      </c>
      <c r="NXN406" s="105" t="s">
        <v>266</v>
      </c>
      <c r="NXO406" s="105" t="s">
        <v>266</v>
      </c>
      <c r="NXP406" s="105" t="s">
        <v>266</v>
      </c>
      <c r="NXQ406" s="105" t="s">
        <v>266</v>
      </c>
      <c r="NXR406" s="105" t="s">
        <v>266</v>
      </c>
      <c r="NXS406" s="105" t="s">
        <v>266</v>
      </c>
      <c r="NXT406" s="105" t="s">
        <v>266</v>
      </c>
      <c r="NXU406" s="105" t="s">
        <v>266</v>
      </c>
      <c r="NXV406" s="105" t="s">
        <v>266</v>
      </c>
      <c r="NXW406" s="105" t="s">
        <v>266</v>
      </c>
      <c r="NXX406" s="105" t="s">
        <v>266</v>
      </c>
      <c r="NXY406" s="105" t="s">
        <v>266</v>
      </c>
      <c r="NXZ406" s="105" t="s">
        <v>266</v>
      </c>
      <c r="NYA406" s="105" t="s">
        <v>266</v>
      </c>
      <c r="NYB406" s="105" t="s">
        <v>266</v>
      </c>
      <c r="NYC406" s="105" t="s">
        <v>266</v>
      </c>
      <c r="NYD406" s="105" t="s">
        <v>266</v>
      </c>
      <c r="NYE406" s="105" t="s">
        <v>266</v>
      </c>
      <c r="NYF406" s="105" t="s">
        <v>266</v>
      </c>
      <c r="NYG406" s="105" t="s">
        <v>266</v>
      </c>
      <c r="NYH406" s="105" t="s">
        <v>266</v>
      </c>
      <c r="NYI406" s="105" t="s">
        <v>266</v>
      </c>
      <c r="NYJ406" s="105" t="s">
        <v>266</v>
      </c>
      <c r="NYK406" s="105" t="s">
        <v>266</v>
      </c>
      <c r="NYL406" s="105" t="s">
        <v>266</v>
      </c>
      <c r="NYM406" s="105" t="s">
        <v>266</v>
      </c>
      <c r="NYN406" s="105" t="s">
        <v>266</v>
      </c>
      <c r="NYO406" s="105" t="s">
        <v>266</v>
      </c>
      <c r="NYP406" s="105" t="s">
        <v>266</v>
      </c>
      <c r="NYQ406" s="105" t="s">
        <v>266</v>
      </c>
      <c r="NYR406" s="105" t="s">
        <v>266</v>
      </c>
      <c r="NYS406" s="105" t="s">
        <v>266</v>
      </c>
      <c r="NYT406" s="105" t="s">
        <v>266</v>
      </c>
      <c r="NYU406" s="105" t="s">
        <v>266</v>
      </c>
      <c r="NYV406" s="105" t="s">
        <v>266</v>
      </c>
      <c r="NYW406" s="105" t="s">
        <v>266</v>
      </c>
      <c r="NYX406" s="105" t="s">
        <v>266</v>
      </c>
      <c r="NYY406" s="105" t="s">
        <v>266</v>
      </c>
      <c r="NYZ406" s="105" t="s">
        <v>266</v>
      </c>
      <c r="NZA406" s="105" t="s">
        <v>266</v>
      </c>
      <c r="NZB406" s="105" t="s">
        <v>266</v>
      </c>
      <c r="NZC406" s="105" t="s">
        <v>266</v>
      </c>
      <c r="NZD406" s="105" t="s">
        <v>266</v>
      </c>
      <c r="NZE406" s="105" t="s">
        <v>266</v>
      </c>
      <c r="NZF406" s="105" t="s">
        <v>266</v>
      </c>
      <c r="NZG406" s="105" t="s">
        <v>266</v>
      </c>
      <c r="NZH406" s="105" t="s">
        <v>266</v>
      </c>
      <c r="NZI406" s="105" t="s">
        <v>266</v>
      </c>
      <c r="NZJ406" s="105" t="s">
        <v>266</v>
      </c>
      <c r="NZK406" s="105" t="s">
        <v>266</v>
      </c>
      <c r="NZL406" s="105" t="s">
        <v>266</v>
      </c>
      <c r="NZM406" s="105" t="s">
        <v>266</v>
      </c>
      <c r="NZN406" s="105" t="s">
        <v>266</v>
      </c>
      <c r="NZO406" s="105" t="s">
        <v>266</v>
      </c>
      <c r="NZP406" s="105" t="s">
        <v>266</v>
      </c>
      <c r="NZQ406" s="105" t="s">
        <v>266</v>
      </c>
      <c r="NZR406" s="105" t="s">
        <v>266</v>
      </c>
      <c r="NZS406" s="105" t="s">
        <v>266</v>
      </c>
      <c r="NZT406" s="105" t="s">
        <v>266</v>
      </c>
      <c r="NZU406" s="105" t="s">
        <v>266</v>
      </c>
      <c r="NZV406" s="105" t="s">
        <v>266</v>
      </c>
      <c r="NZW406" s="105" t="s">
        <v>266</v>
      </c>
      <c r="NZX406" s="105" t="s">
        <v>266</v>
      </c>
      <c r="NZY406" s="105" t="s">
        <v>266</v>
      </c>
      <c r="NZZ406" s="105" t="s">
        <v>266</v>
      </c>
      <c r="OAA406" s="105" t="s">
        <v>266</v>
      </c>
      <c r="OAB406" s="105" t="s">
        <v>266</v>
      </c>
      <c r="OAC406" s="105" t="s">
        <v>266</v>
      </c>
      <c r="OAD406" s="105" t="s">
        <v>266</v>
      </c>
      <c r="OAE406" s="105" t="s">
        <v>266</v>
      </c>
      <c r="OAF406" s="105" t="s">
        <v>266</v>
      </c>
      <c r="OAG406" s="105" t="s">
        <v>266</v>
      </c>
      <c r="OAH406" s="105" t="s">
        <v>266</v>
      </c>
      <c r="OAI406" s="105" t="s">
        <v>266</v>
      </c>
      <c r="OAJ406" s="105" t="s">
        <v>266</v>
      </c>
      <c r="OAK406" s="105" t="s">
        <v>266</v>
      </c>
      <c r="OAL406" s="105" t="s">
        <v>266</v>
      </c>
      <c r="OAM406" s="105" t="s">
        <v>266</v>
      </c>
      <c r="OAN406" s="105" t="s">
        <v>266</v>
      </c>
      <c r="OAO406" s="105" t="s">
        <v>266</v>
      </c>
      <c r="OAP406" s="105" t="s">
        <v>266</v>
      </c>
      <c r="OAQ406" s="105" t="s">
        <v>266</v>
      </c>
      <c r="OAR406" s="105" t="s">
        <v>266</v>
      </c>
      <c r="OAS406" s="105" t="s">
        <v>266</v>
      </c>
      <c r="OAT406" s="105" t="s">
        <v>266</v>
      </c>
      <c r="OAU406" s="105" t="s">
        <v>266</v>
      </c>
      <c r="OAV406" s="105" t="s">
        <v>266</v>
      </c>
      <c r="OAW406" s="105" t="s">
        <v>266</v>
      </c>
      <c r="OAX406" s="105" t="s">
        <v>266</v>
      </c>
      <c r="OAY406" s="105" t="s">
        <v>266</v>
      </c>
      <c r="OAZ406" s="105" t="s">
        <v>266</v>
      </c>
      <c r="OBA406" s="105" t="s">
        <v>266</v>
      </c>
      <c r="OBB406" s="105" t="s">
        <v>266</v>
      </c>
      <c r="OBC406" s="105" t="s">
        <v>266</v>
      </c>
      <c r="OBD406" s="105" t="s">
        <v>266</v>
      </c>
      <c r="OBE406" s="105" t="s">
        <v>266</v>
      </c>
      <c r="OBF406" s="105" t="s">
        <v>266</v>
      </c>
      <c r="OBG406" s="105" t="s">
        <v>266</v>
      </c>
      <c r="OBH406" s="105" t="s">
        <v>266</v>
      </c>
      <c r="OBI406" s="105" t="s">
        <v>266</v>
      </c>
      <c r="OBJ406" s="105" t="s">
        <v>266</v>
      </c>
      <c r="OBK406" s="105" t="s">
        <v>266</v>
      </c>
      <c r="OBL406" s="105" t="s">
        <v>266</v>
      </c>
      <c r="OBM406" s="105" t="s">
        <v>266</v>
      </c>
      <c r="OBN406" s="105" t="s">
        <v>266</v>
      </c>
      <c r="OBO406" s="105" t="s">
        <v>266</v>
      </c>
      <c r="OBP406" s="105" t="s">
        <v>266</v>
      </c>
      <c r="OBQ406" s="105" t="s">
        <v>266</v>
      </c>
      <c r="OBR406" s="105" t="s">
        <v>266</v>
      </c>
      <c r="OBS406" s="105" t="s">
        <v>266</v>
      </c>
      <c r="OBT406" s="105" t="s">
        <v>266</v>
      </c>
      <c r="OBU406" s="105" t="s">
        <v>266</v>
      </c>
      <c r="OBV406" s="105" t="s">
        <v>266</v>
      </c>
      <c r="OBW406" s="105" t="s">
        <v>266</v>
      </c>
      <c r="OBX406" s="105" t="s">
        <v>266</v>
      </c>
      <c r="OBY406" s="105" t="s">
        <v>266</v>
      </c>
      <c r="OBZ406" s="105" t="s">
        <v>266</v>
      </c>
      <c r="OCA406" s="105" t="s">
        <v>266</v>
      </c>
      <c r="OCB406" s="105" t="s">
        <v>266</v>
      </c>
      <c r="OCC406" s="105" t="s">
        <v>266</v>
      </c>
      <c r="OCD406" s="105" t="s">
        <v>266</v>
      </c>
      <c r="OCE406" s="105" t="s">
        <v>266</v>
      </c>
      <c r="OCF406" s="105" t="s">
        <v>266</v>
      </c>
      <c r="OCG406" s="105" t="s">
        <v>266</v>
      </c>
      <c r="OCH406" s="105" t="s">
        <v>266</v>
      </c>
      <c r="OCI406" s="105" t="s">
        <v>266</v>
      </c>
      <c r="OCJ406" s="105" t="s">
        <v>266</v>
      </c>
      <c r="OCK406" s="105" t="s">
        <v>266</v>
      </c>
      <c r="OCL406" s="105" t="s">
        <v>266</v>
      </c>
      <c r="OCM406" s="105" t="s">
        <v>266</v>
      </c>
      <c r="OCN406" s="105" t="s">
        <v>266</v>
      </c>
      <c r="OCO406" s="105" t="s">
        <v>266</v>
      </c>
      <c r="OCP406" s="105" t="s">
        <v>266</v>
      </c>
      <c r="OCQ406" s="105" t="s">
        <v>266</v>
      </c>
      <c r="OCR406" s="105" t="s">
        <v>266</v>
      </c>
      <c r="OCS406" s="105" t="s">
        <v>266</v>
      </c>
      <c r="OCT406" s="105" t="s">
        <v>266</v>
      </c>
      <c r="OCU406" s="105" t="s">
        <v>266</v>
      </c>
      <c r="OCV406" s="105" t="s">
        <v>266</v>
      </c>
      <c r="OCW406" s="105" t="s">
        <v>266</v>
      </c>
      <c r="OCX406" s="105" t="s">
        <v>266</v>
      </c>
      <c r="OCY406" s="105" t="s">
        <v>266</v>
      </c>
      <c r="OCZ406" s="105" t="s">
        <v>266</v>
      </c>
      <c r="ODA406" s="105" t="s">
        <v>266</v>
      </c>
      <c r="ODB406" s="105" t="s">
        <v>266</v>
      </c>
      <c r="ODC406" s="105" t="s">
        <v>266</v>
      </c>
      <c r="ODD406" s="105" t="s">
        <v>266</v>
      </c>
      <c r="ODE406" s="105" t="s">
        <v>266</v>
      </c>
      <c r="ODF406" s="105" t="s">
        <v>266</v>
      </c>
      <c r="ODG406" s="105" t="s">
        <v>266</v>
      </c>
      <c r="ODH406" s="105" t="s">
        <v>266</v>
      </c>
      <c r="ODI406" s="105" t="s">
        <v>266</v>
      </c>
      <c r="ODJ406" s="105" t="s">
        <v>266</v>
      </c>
      <c r="ODK406" s="105" t="s">
        <v>266</v>
      </c>
      <c r="ODL406" s="105" t="s">
        <v>266</v>
      </c>
      <c r="ODM406" s="105" t="s">
        <v>266</v>
      </c>
      <c r="ODN406" s="105" t="s">
        <v>266</v>
      </c>
      <c r="ODO406" s="105" t="s">
        <v>266</v>
      </c>
      <c r="ODP406" s="105" t="s">
        <v>266</v>
      </c>
      <c r="ODQ406" s="105" t="s">
        <v>266</v>
      </c>
      <c r="ODR406" s="105" t="s">
        <v>266</v>
      </c>
      <c r="ODS406" s="105" t="s">
        <v>266</v>
      </c>
      <c r="ODT406" s="105" t="s">
        <v>266</v>
      </c>
      <c r="ODU406" s="105" t="s">
        <v>266</v>
      </c>
      <c r="ODV406" s="105" t="s">
        <v>266</v>
      </c>
      <c r="ODW406" s="105" t="s">
        <v>266</v>
      </c>
      <c r="ODX406" s="105" t="s">
        <v>266</v>
      </c>
      <c r="ODY406" s="105" t="s">
        <v>266</v>
      </c>
      <c r="ODZ406" s="105" t="s">
        <v>266</v>
      </c>
      <c r="OEA406" s="105" t="s">
        <v>266</v>
      </c>
      <c r="OEB406" s="105" t="s">
        <v>266</v>
      </c>
      <c r="OEC406" s="105" t="s">
        <v>266</v>
      </c>
      <c r="OED406" s="105" t="s">
        <v>266</v>
      </c>
      <c r="OEE406" s="105" t="s">
        <v>266</v>
      </c>
      <c r="OEF406" s="105" t="s">
        <v>266</v>
      </c>
      <c r="OEG406" s="105" t="s">
        <v>266</v>
      </c>
      <c r="OEH406" s="105" t="s">
        <v>266</v>
      </c>
      <c r="OEI406" s="105" t="s">
        <v>266</v>
      </c>
      <c r="OEJ406" s="105" t="s">
        <v>266</v>
      </c>
      <c r="OEK406" s="105" t="s">
        <v>266</v>
      </c>
      <c r="OEL406" s="105" t="s">
        <v>266</v>
      </c>
      <c r="OEM406" s="105" t="s">
        <v>266</v>
      </c>
      <c r="OEN406" s="105" t="s">
        <v>266</v>
      </c>
      <c r="OEO406" s="105" t="s">
        <v>266</v>
      </c>
      <c r="OEP406" s="105" t="s">
        <v>266</v>
      </c>
      <c r="OEQ406" s="105" t="s">
        <v>266</v>
      </c>
      <c r="OER406" s="105" t="s">
        <v>266</v>
      </c>
      <c r="OES406" s="105" t="s">
        <v>266</v>
      </c>
      <c r="OET406" s="105" t="s">
        <v>266</v>
      </c>
      <c r="OEU406" s="105" t="s">
        <v>266</v>
      </c>
      <c r="OEV406" s="105" t="s">
        <v>266</v>
      </c>
      <c r="OEW406" s="105" t="s">
        <v>266</v>
      </c>
      <c r="OEX406" s="105" t="s">
        <v>266</v>
      </c>
      <c r="OEY406" s="105" t="s">
        <v>266</v>
      </c>
      <c r="OEZ406" s="105" t="s">
        <v>266</v>
      </c>
      <c r="OFA406" s="105" t="s">
        <v>266</v>
      </c>
      <c r="OFB406" s="105" t="s">
        <v>266</v>
      </c>
      <c r="OFC406" s="105" t="s">
        <v>266</v>
      </c>
      <c r="OFD406" s="105" t="s">
        <v>266</v>
      </c>
      <c r="OFE406" s="105" t="s">
        <v>266</v>
      </c>
      <c r="OFF406" s="105" t="s">
        <v>266</v>
      </c>
      <c r="OFG406" s="105" t="s">
        <v>266</v>
      </c>
      <c r="OFH406" s="105" t="s">
        <v>266</v>
      </c>
      <c r="OFI406" s="105" t="s">
        <v>266</v>
      </c>
      <c r="OFJ406" s="105" t="s">
        <v>266</v>
      </c>
      <c r="OFK406" s="105" t="s">
        <v>266</v>
      </c>
      <c r="OFL406" s="105" t="s">
        <v>266</v>
      </c>
      <c r="OFM406" s="105" t="s">
        <v>266</v>
      </c>
      <c r="OFN406" s="105" t="s">
        <v>266</v>
      </c>
      <c r="OFO406" s="105" t="s">
        <v>266</v>
      </c>
      <c r="OFP406" s="105" t="s">
        <v>266</v>
      </c>
      <c r="OFQ406" s="105" t="s">
        <v>266</v>
      </c>
      <c r="OFR406" s="105" t="s">
        <v>266</v>
      </c>
      <c r="OFS406" s="105" t="s">
        <v>266</v>
      </c>
      <c r="OFT406" s="105" t="s">
        <v>266</v>
      </c>
      <c r="OFU406" s="105" t="s">
        <v>266</v>
      </c>
      <c r="OFV406" s="105" t="s">
        <v>266</v>
      </c>
      <c r="OFW406" s="105" t="s">
        <v>266</v>
      </c>
      <c r="OFX406" s="105" t="s">
        <v>266</v>
      </c>
      <c r="OFY406" s="105" t="s">
        <v>266</v>
      </c>
      <c r="OFZ406" s="105" t="s">
        <v>266</v>
      </c>
      <c r="OGA406" s="105" t="s">
        <v>266</v>
      </c>
      <c r="OGB406" s="105" t="s">
        <v>266</v>
      </c>
      <c r="OGC406" s="105" t="s">
        <v>266</v>
      </c>
      <c r="OGD406" s="105" t="s">
        <v>266</v>
      </c>
      <c r="OGE406" s="105" t="s">
        <v>266</v>
      </c>
      <c r="OGF406" s="105" t="s">
        <v>266</v>
      </c>
      <c r="OGG406" s="105" t="s">
        <v>266</v>
      </c>
      <c r="OGH406" s="105" t="s">
        <v>266</v>
      </c>
      <c r="OGI406" s="105" t="s">
        <v>266</v>
      </c>
      <c r="OGJ406" s="105" t="s">
        <v>266</v>
      </c>
      <c r="OGK406" s="105" t="s">
        <v>266</v>
      </c>
      <c r="OGL406" s="105" t="s">
        <v>266</v>
      </c>
      <c r="OGM406" s="105" t="s">
        <v>266</v>
      </c>
      <c r="OGN406" s="105" t="s">
        <v>266</v>
      </c>
      <c r="OGO406" s="105" t="s">
        <v>266</v>
      </c>
      <c r="OGP406" s="105" t="s">
        <v>266</v>
      </c>
      <c r="OGQ406" s="105" t="s">
        <v>266</v>
      </c>
      <c r="OGR406" s="105" t="s">
        <v>266</v>
      </c>
      <c r="OGS406" s="105" t="s">
        <v>266</v>
      </c>
      <c r="OGT406" s="105" t="s">
        <v>266</v>
      </c>
      <c r="OGU406" s="105" t="s">
        <v>266</v>
      </c>
      <c r="OGV406" s="105" t="s">
        <v>266</v>
      </c>
      <c r="OGW406" s="105" t="s">
        <v>266</v>
      </c>
      <c r="OGX406" s="105" t="s">
        <v>266</v>
      </c>
      <c r="OGY406" s="105" t="s">
        <v>266</v>
      </c>
      <c r="OGZ406" s="105" t="s">
        <v>266</v>
      </c>
      <c r="OHA406" s="105" t="s">
        <v>266</v>
      </c>
      <c r="OHB406" s="105" t="s">
        <v>266</v>
      </c>
      <c r="OHC406" s="105" t="s">
        <v>266</v>
      </c>
      <c r="OHD406" s="105" t="s">
        <v>266</v>
      </c>
      <c r="OHE406" s="105" t="s">
        <v>266</v>
      </c>
      <c r="OHF406" s="105" t="s">
        <v>266</v>
      </c>
      <c r="OHG406" s="105" t="s">
        <v>266</v>
      </c>
      <c r="OHH406" s="105" t="s">
        <v>266</v>
      </c>
      <c r="OHI406" s="105" t="s">
        <v>266</v>
      </c>
      <c r="OHJ406" s="105" t="s">
        <v>266</v>
      </c>
      <c r="OHK406" s="105" t="s">
        <v>266</v>
      </c>
      <c r="OHL406" s="105" t="s">
        <v>266</v>
      </c>
      <c r="OHM406" s="105" t="s">
        <v>266</v>
      </c>
      <c r="OHN406" s="105" t="s">
        <v>266</v>
      </c>
      <c r="OHO406" s="105" t="s">
        <v>266</v>
      </c>
      <c r="OHP406" s="105" t="s">
        <v>266</v>
      </c>
      <c r="OHQ406" s="105" t="s">
        <v>266</v>
      </c>
      <c r="OHR406" s="105" t="s">
        <v>266</v>
      </c>
      <c r="OHS406" s="105" t="s">
        <v>266</v>
      </c>
      <c r="OHT406" s="105" t="s">
        <v>266</v>
      </c>
      <c r="OHU406" s="105" t="s">
        <v>266</v>
      </c>
      <c r="OHV406" s="105" t="s">
        <v>266</v>
      </c>
      <c r="OHW406" s="105" t="s">
        <v>266</v>
      </c>
      <c r="OHX406" s="105" t="s">
        <v>266</v>
      </c>
      <c r="OHY406" s="105" t="s">
        <v>266</v>
      </c>
      <c r="OHZ406" s="105" t="s">
        <v>266</v>
      </c>
      <c r="OIA406" s="105" t="s">
        <v>266</v>
      </c>
      <c r="OIB406" s="105" t="s">
        <v>266</v>
      </c>
      <c r="OIC406" s="105" t="s">
        <v>266</v>
      </c>
      <c r="OID406" s="105" t="s">
        <v>266</v>
      </c>
      <c r="OIE406" s="105" t="s">
        <v>266</v>
      </c>
      <c r="OIF406" s="105" t="s">
        <v>266</v>
      </c>
      <c r="OIG406" s="105" t="s">
        <v>266</v>
      </c>
      <c r="OIH406" s="105" t="s">
        <v>266</v>
      </c>
      <c r="OII406" s="105" t="s">
        <v>266</v>
      </c>
      <c r="OIJ406" s="105" t="s">
        <v>266</v>
      </c>
      <c r="OIK406" s="105" t="s">
        <v>266</v>
      </c>
      <c r="OIL406" s="105" t="s">
        <v>266</v>
      </c>
      <c r="OIM406" s="105" t="s">
        <v>266</v>
      </c>
      <c r="OIN406" s="105" t="s">
        <v>266</v>
      </c>
      <c r="OIO406" s="105" t="s">
        <v>266</v>
      </c>
      <c r="OIP406" s="105" t="s">
        <v>266</v>
      </c>
      <c r="OIQ406" s="105" t="s">
        <v>266</v>
      </c>
      <c r="OIR406" s="105" t="s">
        <v>266</v>
      </c>
      <c r="OIS406" s="105" t="s">
        <v>266</v>
      </c>
      <c r="OIT406" s="105" t="s">
        <v>266</v>
      </c>
      <c r="OIU406" s="105" t="s">
        <v>266</v>
      </c>
      <c r="OIV406" s="105" t="s">
        <v>266</v>
      </c>
      <c r="OIW406" s="105" t="s">
        <v>266</v>
      </c>
      <c r="OIX406" s="105" t="s">
        <v>266</v>
      </c>
      <c r="OIY406" s="105" t="s">
        <v>266</v>
      </c>
      <c r="OIZ406" s="105" t="s">
        <v>266</v>
      </c>
      <c r="OJA406" s="105" t="s">
        <v>266</v>
      </c>
      <c r="OJB406" s="105" t="s">
        <v>266</v>
      </c>
      <c r="OJC406" s="105" t="s">
        <v>266</v>
      </c>
      <c r="OJD406" s="105" t="s">
        <v>266</v>
      </c>
      <c r="OJE406" s="105" t="s">
        <v>266</v>
      </c>
      <c r="OJF406" s="105" t="s">
        <v>266</v>
      </c>
      <c r="OJG406" s="105" t="s">
        <v>266</v>
      </c>
      <c r="OJH406" s="105" t="s">
        <v>266</v>
      </c>
      <c r="OJI406" s="105" t="s">
        <v>266</v>
      </c>
      <c r="OJJ406" s="105" t="s">
        <v>266</v>
      </c>
      <c r="OJK406" s="105" t="s">
        <v>266</v>
      </c>
      <c r="OJL406" s="105" t="s">
        <v>266</v>
      </c>
      <c r="OJM406" s="105" t="s">
        <v>266</v>
      </c>
      <c r="OJN406" s="105" t="s">
        <v>266</v>
      </c>
      <c r="OJO406" s="105" t="s">
        <v>266</v>
      </c>
      <c r="OJP406" s="105" t="s">
        <v>266</v>
      </c>
      <c r="OJQ406" s="105" t="s">
        <v>266</v>
      </c>
      <c r="OJR406" s="105" t="s">
        <v>266</v>
      </c>
      <c r="OJS406" s="105" t="s">
        <v>266</v>
      </c>
      <c r="OJT406" s="105" t="s">
        <v>266</v>
      </c>
      <c r="OJU406" s="105" t="s">
        <v>266</v>
      </c>
      <c r="OJV406" s="105" t="s">
        <v>266</v>
      </c>
      <c r="OJW406" s="105" t="s">
        <v>266</v>
      </c>
      <c r="OJX406" s="105" t="s">
        <v>266</v>
      </c>
      <c r="OJY406" s="105" t="s">
        <v>266</v>
      </c>
      <c r="OJZ406" s="105" t="s">
        <v>266</v>
      </c>
      <c r="OKA406" s="105" t="s">
        <v>266</v>
      </c>
      <c r="OKB406" s="105" t="s">
        <v>266</v>
      </c>
      <c r="OKC406" s="105" t="s">
        <v>266</v>
      </c>
      <c r="OKD406" s="105" t="s">
        <v>266</v>
      </c>
      <c r="OKE406" s="105" t="s">
        <v>266</v>
      </c>
      <c r="OKF406" s="105" t="s">
        <v>266</v>
      </c>
      <c r="OKG406" s="105" t="s">
        <v>266</v>
      </c>
      <c r="OKH406" s="105" t="s">
        <v>266</v>
      </c>
      <c r="OKI406" s="105" t="s">
        <v>266</v>
      </c>
      <c r="OKJ406" s="105" t="s">
        <v>266</v>
      </c>
      <c r="OKK406" s="105" t="s">
        <v>266</v>
      </c>
      <c r="OKL406" s="105" t="s">
        <v>266</v>
      </c>
      <c r="OKM406" s="105" t="s">
        <v>266</v>
      </c>
      <c r="OKN406" s="105" t="s">
        <v>266</v>
      </c>
      <c r="OKO406" s="105" t="s">
        <v>266</v>
      </c>
      <c r="OKP406" s="105" t="s">
        <v>266</v>
      </c>
      <c r="OKQ406" s="105" t="s">
        <v>266</v>
      </c>
      <c r="OKR406" s="105" t="s">
        <v>266</v>
      </c>
      <c r="OKS406" s="105" t="s">
        <v>266</v>
      </c>
      <c r="OKT406" s="105" t="s">
        <v>266</v>
      </c>
      <c r="OKU406" s="105" t="s">
        <v>266</v>
      </c>
      <c r="OKV406" s="105" t="s">
        <v>266</v>
      </c>
      <c r="OKW406" s="105" t="s">
        <v>266</v>
      </c>
      <c r="OKX406" s="105" t="s">
        <v>266</v>
      </c>
      <c r="OKY406" s="105" t="s">
        <v>266</v>
      </c>
      <c r="OKZ406" s="105" t="s">
        <v>266</v>
      </c>
      <c r="OLA406" s="105" t="s">
        <v>266</v>
      </c>
      <c r="OLB406" s="105" t="s">
        <v>266</v>
      </c>
      <c r="OLC406" s="105" t="s">
        <v>266</v>
      </c>
      <c r="OLD406" s="105" t="s">
        <v>266</v>
      </c>
      <c r="OLE406" s="105" t="s">
        <v>266</v>
      </c>
      <c r="OLF406" s="105" t="s">
        <v>266</v>
      </c>
      <c r="OLG406" s="105" t="s">
        <v>266</v>
      </c>
      <c r="OLH406" s="105" t="s">
        <v>266</v>
      </c>
      <c r="OLI406" s="105" t="s">
        <v>266</v>
      </c>
      <c r="OLJ406" s="105" t="s">
        <v>266</v>
      </c>
      <c r="OLK406" s="105" t="s">
        <v>266</v>
      </c>
      <c r="OLL406" s="105" t="s">
        <v>266</v>
      </c>
      <c r="OLM406" s="105" t="s">
        <v>266</v>
      </c>
      <c r="OLN406" s="105" t="s">
        <v>266</v>
      </c>
      <c r="OLO406" s="105" t="s">
        <v>266</v>
      </c>
      <c r="OLP406" s="105" t="s">
        <v>266</v>
      </c>
      <c r="OLQ406" s="105" t="s">
        <v>266</v>
      </c>
      <c r="OLR406" s="105" t="s">
        <v>266</v>
      </c>
      <c r="OLS406" s="105" t="s">
        <v>266</v>
      </c>
      <c r="OLT406" s="105" t="s">
        <v>266</v>
      </c>
      <c r="OLU406" s="105" t="s">
        <v>266</v>
      </c>
      <c r="OLV406" s="105" t="s">
        <v>266</v>
      </c>
      <c r="OLW406" s="105" t="s">
        <v>266</v>
      </c>
      <c r="OLX406" s="105" t="s">
        <v>266</v>
      </c>
      <c r="OLY406" s="105" t="s">
        <v>266</v>
      </c>
      <c r="OLZ406" s="105" t="s">
        <v>266</v>
      </c>
      <c r="OMA406" s="105" t="s">
        <v>266</v>
      </c>
      <c r="OMB406" s="105" t="s">
        <v>266</v>
      </c>
      <c r="OMC406" s="105" t="s">
        <v>266</v>
      </c>
      <c r="OMD406" s="105" t="s">
        <v>266</v>
      </c>
      <c r="OME406" s="105" t="s">
        <v>266</v>
      </c>
      <c r="OMF406" s="105" t="s">
        <v>266</v>
      </c>
      <c r="OMG406" s="105" t="s">
        <v>266</v>
      </c>
      <c r="OMH406" s="105" t="s">
        <v>266</v>
      </c>
      <c r="OMI406" s="105" t="s">
        <v>266</v>
      </c>
      <c r="OMJ406" s="105" t="s">
        <v>266</v>
      </c>
      <c r="OMK406" s="105" t="s">
        <v>266</v>
      </c>
      <c r="OML406" s="105" t="s">
        <v>266</v>
      </c>
      <c r="OMM406" s="105" t="s">
        <v>266</v>
      </c>
      <c r="OMN406" s="105" t="s">
        <v>266</v>
      </c>
      <c r="OMO406" s="105" t="s">
        <v>266</v>
      </c>
      <c r="OMP406" s="105" t="s">
        <v>266</v>
      </c>
      <c r="OMQ406" s="105" t="s">
        <v>266</v>
      </c>
      <c r="OMR406" s="105" t="s">
        <v>266</v>
      </c>
      <c r="OMS406" s="105" t="s">
        <v>266</v>
      </c>
      <c r="OMT406" s="105" t="s">
        <v>266</v>
      </c>
      <c r="OMU406" s="105" t="s">
        <v>266</v>
      </c>
      <c r="OMV406" s="105" t="s">
        <v>266</v>
      </c>
      <c r="OMW406" s="105" t="s">
        <v>266</v>
      </c>
      <c r="OMX406" s="105" t="s">
        <v>266</v>
      </c>
      <c r="OMY406" s="105" t="s">
        <v>266</v>
      </c>
      <c r="OMZ406" s="105" t="s">
        <v>266</v>
      </c>
      <c r="ONA406" s="105" t="s">
        <v>266</v>
      </c>
      <c r="ONB406" s="105" t="s">
        <v>266</v>
      </c>
      <c r="ONC406" s="105" t="s">
        <v>266</v>
      </c>
      <c r="OND406" s="105" t="s">
        <v>266</v>
      </c>
      <c r="ONE406" s="105" t="s">
        <v>266</v>
      </c>
      <c r="ONF406" s="105" t="s">
        <v>266</v>
      </c>
      <c r="ONG406" s="105" t="s">
        <v>266</v>
      </c>
      <c r="ONH406" s="105" t="s">
        <v>266</v>
      </c>
      <c r="ONI406" s="105" t="s">
        <v>266</v>
      </c>
      <c r="ONJ406" s="105" t="s">
        <v>266</v>
      </c>
      <c r="ONK406" s="105" t="s">
        <v>266</v>
      </c>
      <c r="ONL406" s="105" t="s">
        <v>266</v>
      </c>
      <c r="ONM406" s="105" t="s">
        <v>266</v>
      </c>
      <c r="ONN406" s="105" t="s">
        <v>266</v>
      </c>
      <c r="ONO406" s="105" t="s">
        <v>266</v>
      </c>
      <c r="ONP406" s="105" t="s">
        <v>266</v>
      </c>
      <c r="ONQ406" s="105" t="s">
        <v>266</v>
      </c>
      <c r="ONR406" s="105" t="s">
        <v>266</v>
      </c>
      <c r="ONS406" s="105" t="s">
        <v>266</v>
      </c>
      <c r="ONT406" s="105" t="s">
        <v>266</v>
      </c>
      <c r="ONU406" s="105" t="s">
        <v>266</v>
      </c>
      <c r="ONV406" s="105" t="s">
        <v>266</v>
      </c>
      <c r="ONW406" s="105" t="s">
        <v>266</v>
      </c>
      <c r="ONX406" s="105" t="s">
        <v>266</v>
      </c>
      <c r="ONY406" s="105" t="s">
        <v>266</v>
      </c>
      <c r="ONZ406" s="105" t="s">
        <v>266</v>
      </c>
      <c r="OOA406" s="105" t="s">
        <v>266</v>
      </c>
      <c r="OOB406" s="105" t="s">
        <v>266</v>
      </c>
      <c r="OOC406" s="105" t="s">
        <v>266</v>
      </c>
      <c r="OOD406" s="105" t="s">
        <v>266</v>
      </c>
      <c r="OOE406" s="105" t="s">
        <v>266</v>
      </c>
      <c r="OOF406" s="105" t="s">
        <v>266</v>
      </c>
      <c r="OOG406" s="105" t="s">
        <v>266</v>
      </c>
      <c r="OOH406" s="105" t="s">
        <v>266</v>
      </c>
      <c r="OOI406" s="105" t="s">
        <v>266</v>
      </c>
      <c r="OOJ406" s="105" t="s">
        <v>266</v>
      </c>
      <c r="OOK406" s="105" t="s">
        <v>266</v>
      </c>
      <c r="OOL406" s="105" t="s">
        <v>266</v>
      </c>
      <c r="OOM406" s="105" t="s">
        <v>266</v>
      </c>
      <c r="OON406" s="105" t="s">
        <v>266</v>
      </c>
      <c r="OOO406" s="105" t="s">
        <v>266</v>
      </c>
      <c r="OOP406" s="105" t="s">
        <v>266</v>
      </c>
      <c r="OOQ406" s="105" t="s">
        <v>266</v>
      </c>
      <c r="OOR406" s="105" t="s">
        <v>266</v>
      </c>
      <c r="OOS406" s="105" t="s">
        <v>266</v>
      </c>
      <c r="OOT406" s="105" t="s">
        <v>266</v>
      </c>
      <c r="OOU406" s="105" t="s">
        <v>266</v>
      </c>
      <c r="OOV406" s="105" t="s">
        <v>266</v>
      </c>
      <c r="OOW406" s="105" t="s">
        <v>266</v>
      </c>
      <c r="OOX406" s="105" t="s">
        <v>266</v>
      </c>
      <c r="OOY406" s="105" t="s">
        <v>266</v>
      </c>
      <c r="OOZ406" s="105" t="s">
        <v>266</v>
      </c>
      <c r="OPA406" s="105" t="s">
        <v>266</v>
      </c>
      <c r="OPB406" s="105" t="s">
        <v>266</v>
      </c>
      <c r="OPC406" s="105" t="s">
        <v>266</v>
      </c>
      <c r="OPD406" s="105" t="s">
        <v>266</v>
      </c>
      <c r="OPE406" s="105" t="s">
        <v>266</v>
      </c>
      <c r="OPF406" s="105" t="s">
        <v>266</v>
      </c>
      <c r="OPG406" s="105" t="s">
        <v>266</v>
      </c>
      <c r="OPH406" s="105" t="s">
        <v>266</v>
      </c>
      <c r="OPI406" s="105" t="s">
        <v>266</v>
      </c>
      <c r="OPJ406" s="105" t="s">
        <v>266</v>
      </c>
      <c r="OPK406" s="105" t="s">
        <v>266</v>
      </c>
      <c r="OPL406" s="105" t="s">
        <v>266</v>
      </c>
      <c r="OPM406" s="105" t="s">
        <v>266</v>
      </c>
      <c r="OPN406" s="105" t="s">
        <v>266</v>
      </c>
      <c r="OPO406" s="105" t="s">
        <v>266</v>
      </c>
      <c r="OPP406" s="105" t="s">
        <v>266</v>
      </c>
      <c r="OPQ406" s="105" t="s">
        <v>266</v>
      </c>
      <c r="OPR406" s="105" t="s">
        <v>266</v>
      </c>
      <c r="OPS406" s="105" t="s">
        <v>266</v>
      </c>
      <c r="OPT406" s="105" t="s">
        <v>266</v>
      </c>
      <c r="OPU406" s="105" t="s">
        <v>266</v>
      </c>
      <c r="OPV406" s="105" t="s">
        <v>266</v>
      </c>
      <c r="OPW406" s="105" t="s">
        <v>266</v>
      </c>
      <c r="OPX406" s="105" t="s">
        <v>266</v>
      </c>
      <c r="OPY406" s="105" t="s">
        <v>266</v>
      </c>
      <c r="OPZ406" s="105" t="s">
        <v>266</v>
      </c>
      <c r="OQA406" s="105" t="s">
        <v>266</v>
      </c>
      <c r="OQB406" s="105" t="s">
        <v>266</v>
      </c>
      <c r="OQC406" s="105" t="s">
        <v>266</v>
      </c>
      <c r="OQD406" s="105" t="s">
        <v>266</v>
      </c>
      <c r="OQE406" s="105" t="s">
        <v>266</v>
      </c>
      <c r="OQF406" s="105" t="s">
        <v>266</v>
      </c>
      <c r="OQG406" s="105" t="s">
        <v>266</v>
      </c>
      <c r="OQH406" s="105" t="s">
        <v>266</v>
      </c>
      <c r="OQI406" s="105" t="s">
        <v>266</v>
      </c>
      <c r="OQJ406" s="105" t="s">
        <v>266</v>
      </c>
      <c r="OQK406" s="105" t="s">
        <v>266</v>
      </c>
      <c r="OQL406" s="105" t="s">
        <v>266</v>
      </c>
      <c r="OQM406" s="105" t="s">
        <v>266</v>
      </c>
      <c r="OQN406" s="105" t="s">
        <v>266</v>
      </c>
      <c r="OQO406" s="105" t="s">
        <v>266</v>
      </c>
      <c r="OQP406" s="105" t="s">
        <v>266</v>
      </c>
      <c r="OQQ406" s="105" t="s">
        <v>266</v>
      </c>
      <c r="OQR406" s="105" t="s">
        <v>266</v>
      </c>
      <c r="OQS406" s="105" t="s">
        <v>266</v>
      </c>
      <c r="OQT406" s="105" t="s">
        <v>266</v>
      </c>
      <c r="OQU406" s="105" t="s">
        <v>266</v>
      </c>
      <c r="OQV406" s="105" t="s">
        <v>266</v>
      </c>
      <c r="OQW406" s="105" t="s">
        <v>266</v>
      </c>
      <c r="OQX406" s="105" t="s">
        <v>266</v>
      </c>
      <c r="OQY406" s="105" t="s">
        <v>266</v>
      </c>
      <c r="OQZ406" s="105" t="s">
        <v>266</v>
      </c>
      <c r="ORA406" s="105" t="s">
        <v>266</v>
      </c>
      <c r="ORB406" s="105" t="s">
        <v>266</v>
      </c>
      <c r="ORC406" s="105" t="s">
        <v>266</v>
      </c>
      <c r="ORD406" s="105" t="s">
        <v>266</v>
      </c>
      <c r="ORE406" s="105" t="s">
        <v>266</v>
      </c>
      <c r="ORF406" s="105" t="s">
        <v>266</v>
      </c>
      <c r="ORG406" s="105" t="s">
        <v>266</v>
      </c>
      <c r="ORH406" s="105" t="s">
        <v>266</v>
      </c>
      <c r="ORI406" s="105" t="s">
        <v>266</v>
      </c>
      <c r="ORJ406" s="105" t="s">
        <v>266</v>
      </c>
      <c r="ORK406" s="105" t="s">
        <v>266</v>
      </c>
      <c r="ORL406" s="105" t="s">
        <v>266</v>
      </c>
      <c r="ORM406" s="105" t="s">
        <v>266</v>
      </c>
      <c r="ORN406" s="105" t="s">
        <v>266</v>
      </c>
      <c r="ORO406" s="105" t="s">
        <v>266</v>
      </c>
      <c r="ORP406" s="105" t="s">
        <v>266</v>
      </c>
      <c r="ORQ406" s="105" t="s">
        <v>266</v>
      </c>
      <c r="ORR406" s="105" t="s">
        <v>266</v>
      </c>
      <c r="ORS406" s="105" t="s">
        <v>266</v>
      </c>
      <c r="ORT406" s="105" t="s">
        <v>266</v>
      </c>
      <c r="ORU406" s="105" t="s">
        <v>266</v>
      </c>
      <c r="ORV406" s="105" t="s">
        <v>266</v>
      </c>
      <c r="ORW406" s="105" t="s">
        <v>266</v>
      </c>
      <c r="ORX406" s="105" t="s">
        <v>266</v>
      </c>
      <c r="ORY406" s="105" t="s">
        <v>266</v>
      </c>
      <c r="ORZ406" s="105" t="s">
        <v>266</v>
      </c>
      <c r="OSA406" s="105" t="s">
        <v>266</v>
      </c>
      <c r="OSB406" s="105" t="s">
        <v>266</v>
      </c>
      <c r="OSC406" s="105" t="s">
        <v>266</v>
      </c>
      <c r="OSD406" s="105" t="s">
        <v>266</v>
      </c>
      <c r="OSE406" s="105" t="s">
        <v>266</v>
      </c>
      <c r="OSF406" s="105" t="s">
        <v>266</v>
      </c>
      <c r="OSG406" s="105" t="s">
        <v>266</v>
      </c>
      <c r="OSH406" s="105" t="s">
        <v>266</v>
      </c>
      <c r="OSI406" s="105" t="s">
        <v>266</v>
      </c>
      <c r="OSJ406" s="105" t="s">
        <v>266</v>
      </c>
      <c r="OSK406" s="105" t="s">
        <v>266</v>
      </c>
      <c r="OSL406" s="105" t="s">
        <v>266</v>
      </c>
      <c r="OSM406" s="105" t="s">
        <v>266</v>
      </c>
      <c r="OSN406" s="105" t="s">
        <v>266</v>
      </c>
      <c r="OSO406" s="105" t="s">
        <v>266</v>
      </c>
      <c r="OSP406" s="105" t="s">
        <v>266</v>
      </c>
      <c r="OSQ406" s="105" t="s">
        <v>266</v>
      </c>
      <c r="OSR406" s="105" t="s">
        <v>266</v>
      </c>
      <c r="OSS406" s="105" t="s">
        <v>266</v>
      </c>
      <c r="OST406" s="105" t="s">
        <v>266</v>
      </c>
      <c r="OSU406" s="105" t="s">
        <v>266</v>
      </c>
      <c r="OSV406" s="105" t="s">
        <v>266</v>
      </c>
      <c r="OSW406" s="105" t="s">
        <v>266</v>
      </c>
      <c r="OSX406" s="105" t="s">
        <v>266</v>
      </c>
      <c r="OSY406" s="105" t="s">
        <v>266</v>
      </c>
      <c r="OSZ406" s="105" t="s">
        <v>266</v>
      </c>
      <c r="OTA406" s="105" t="s">
        <v>266</v>
      </c>
      <c r="OTB406" s="105" t="s">
        <v>266</v>
      </c>
      <c r="OTC406" s="105" t="s">
        <v>266</v>
      </c>
      <c r="OTD406" s="105" t="s">
        <v>266</v>
      </c>
      <c r="OTE406" s="105" t="s">
        <v>266</v>
      </c>
      <c r="OTF406" s="105" t="s">
        <v>266</v>
      </c>
      <c r="OTG406" s="105" t="s">
        <v>266</v>
      </c>
      <c r="OTH406" s="105" t="s">
        <v>266</v>
      </c>
      <c r="OTI406" s="105" t="s">
        <v>266</v>
      </c>
      <c r="OTJ406" s="105" t="s">
        <v>266</v>
      </c>
      <c r="OTK406" s="105" t="s">
        <v>266</v>
      </c>
      <c r="OTL406" s="105" t="s">
        <v>266</v>
      </c>
      <c r="OTM406" s="105" t="s">
        <v>266</v>
      </c>
      <c r="OTN406" s="105" t="s">
        <v>266</v>
      </c>
      <c r="OTO406" s="105" t="s">
        <v>266</v>
      </c>
      <c r="OTP406" s="105" t="s">
        <v>266</v>
      </c>
      <c r="OTQ406" s="105" t="s">
        <v>266</v>
      </c>
      <c r="OTR406" s="105" t="s">
        <v>266</v>
      </c>
      <c r="OTS406" s="105" t="s">
        <v>266</v>
      </c>
      <c r="OTT406" s="105" t="s">
        <v>266</v>
      </c>
      <c r="OTU406" s="105" t="s">
        <v>266</v>
      </c>
      <c r="OTV406" s="105" t="s">
        <v>266</v>
      </c>
      <c r="OTW406" s="105" t="s">
        <v>266</v>
      </c>
      <c r="OTX406" s="105" t="s">
        <v>266</v>
      </c>
      <c r="OTY406" s="105" t="s">
        <v>266</v>
      </c>
      <c r="OTZ406" s="105" t="s">
        <v>266</v>
      </c>
      <c r="OUA406" s="105" t="s">
        <v>266</v>
      </c>
      <c r="OUB406" s="105" t="s">
        <v>266</v>
      </c>
      <c r="OUC406" s="105" t="s">
        <v>266</v>
      </c>
      <c r="OUD406" s="105" t="s">
        <v>266</v>
      </c>
      <c r="OUE406" s="105" t="s">
        <v>266</v>
      </c>
      <c r="OUF406" s="105" t="s">
        <v>266</v>
      </c>
      <c r="OUG406" s="105" t="s">
        <v>266</v>
      </c>
      <c r="OUH406" s="105" t="s">
        <v>266</v>
      </c>
      <c r="OUI406" s="105" t="s">
        <v>266</v>
      </c>
      <c r="OUJ406" s="105" t="s">
        <v>266</v>
      </c>
      <c r="OUK406" s="105" t="s">
        <v>266</v>
      </c>
      <c r="OUL406" s="105" t="s">
        <v>266</v>
      </c>
      <c r="OUM406" s="105" t="s">
        <v>266</v>
      </c>
      <c r="OUN406" s="105" t="s">
        <v>266</v>
      </c>
      <c r="OUO406" s="105" t="s">
        <v>266</v>
      </c>
      <c r="OUP406" s="105" t="s">
        <v>266</v>
      </c>
      <c r="OUQ406" s="105" t="s">
        <v>266</v>
      </c>
      <c r="OUR406" s="105" t="s">
        <v>266</v>
      </c>
      <c r="OUS406" s="105" t="s">
        <v>266</v>
      </c>
      <c r="OUT406" s="105" t="s">
        <v>266</v>
      </c>
      <c r="OUU406" s="105" t="s">
        <v>266</v>
      </c>
      <c r="OUV406" s="105" t="s">
        <v>266</v>
      </c>
      <c r="OUW406" s="105" t="s">
        <v>266</v>
      </c>
      <c r="OUX406" s="105" t="s">
        <v>266</v>
      </c>
      <c r="OUY406" s="105" t="s">
        <v>266</v>
      </c>
      <c r="OUZ406" s="105" t="s">
        <v>266</v>
      </c>
      <c r="OVA406" s="105" t="s">
        <v>266</v>
      </c>
      <c r="OVB406" s="105" t="s">
        <v>266</v>
      </c>
      <c r="OVC406" s="105" t="s">
        <v>266</v>
      </c>
      <c r="OVD406" s="105" t="s">
        <v>266</v>
      </c>
      <c r="OVE406" s="105" t="s">
        <v>266</v>
      </c>
      <c r="OVF406" s="105" t="s">
        <v>266</v>
      </c>
      <c r="OVG406" s="105" t="s">
        <v>266</v>
      </c>
      <c r="OVH406" s="105" t="s">
        <v>266</v>
      </c>
      <c r="OVI406" s="105" t="s">
        <v>266</v>
      </c>
      <c r="OVJ406" s="105" t="s">
        <v>266</v>
      </c>
      <c r="OVK406" s="105" t="s">
        <v>266</v>
      </c>
      <c r="OVL406" s="105" t="s">
        <v>266</v>
      </c>
      <c r="OVM406" s="105" t="s">
        <v>266</v>
      </c>
      <c r="OVN406" s="105" t="s">
        <v>266</v>
      </c>
      <c r="OVO406" s="105" t="s">
        <v>266</v>
      </c>
      <c r="OVP406" s="105" t="s">
        <v>266</v>
      </c>
      <c r="OVQ406" s="105" t="s">
        <v>266</v>
      </c>
      <c r="OVR406" s="105" t="s">
        <v>266</v>
      </c>
      <c r="OVS406" s="105" t="s">
        <v>266</v>
      </c>
      <c r="OVT406" s="105" t="s">
        <v>266</v>
      </c>
      <c r="OVU406" s="105" t="s">
        <v>266</v>
      </c>
      <c r="OVV406" s="105" t="s">
        <v>266</v>
      </c>
      <c r="OVW406" s="105" t="s">
        <v>266</v>
      </c>
      <c r="OVX406" s="105" t="s">
        <v>266</v>
      </c>
      <c r="OVY406" s="105" t="s">
        <v>266</v>
      </c>
      <c r="OVZ406" s="105" t="s">
        <v>266</v>
      </c>
      <c r="OWA406" s="105" t="s">
        <v>266</v>
      </c>
      <c r="OWB406" s="105" t="s">
        <v>266</v>
      </c>
      <c r="OWC406" s="105" t="s">
        <v>266</v>
      </c>
      <c r="OWD406" s="105" t="s">
        <v>266</v>
      </c>
      <c r="OWE406" s="105" t="s">
        <v>266</v>
      </c>
      <c r="OWF406" s="105" t="s">
        <v>266</v>
      </c>
      <c r="OWG406" s="105" t="s">
        <v>266</v>
      </c>
      <c r="OWH406" s="105" t="s">
        <v>266</v>
      </c>
      <c r="OWI406" s="105" t="s">
        <v>266</v>
      </c>
      <c r="OWJ406" s="105" t="s">
        <v>266</v>
      </c>
      <c r="OWK406" s="105" t="s">
        <v>266</v>
      </c>
      <c r="OWL406" s="105" t="s">
        <v>266</v>
      </c>
      <c r="OWM406" s="105" t="s">
        <v>266</v>
      </c>
      <c r="OWN406" s="105" t="s">
        <v>266</v>
      </c>
      <c r="OWO406" s="105" t="s">
        <v>266</v>
      </c>
      <c r="OWP406" s="105" t="s">
        <v>266</v>
      </c>
      <c r="OWQ406" s="105" t="s">
        <v>266</v>
      </c>
      <c r="OWR406" s="105" t="s">
        <v>266</v>
      </c>
      <c r="OWS406" s="105" t="s">
        <v>266</v>
      </c>
      <c r="OWT406" s="105" t="s">
        <v>266</v>
      </c>
      <c r="OWU406" s="105" t="s">
        <v>266</v>
      </c>
      <c r="OWV406" s="105" t="s">
        <v>266</v>
      </c>
      <c r="OWW406" s="105" t="s">
        <v>266</v>
      </c>
      <c r="OWX406" s="105" t="s">
        <v>266</v>
      </c>
      <c r="OWY406" s="105" t="s">
        <v>266</v>
      </c>
      <c r="OWZ406" s="105" t="s">
        <v>266</v>
      </c>
      <c r="OXA406" s="105" t="s">
        <v>266</v>
      </c>
      <c r="OXB406" s="105" t="s">
        <v>266</v>
      </c>
      <c r="OXC406" s="105" t="s">
        <v>266</v>
      </c>
      <c r="OXD406" s="105" t="s">
        <v>266</v>
      </c>
      <c r="OXE406" s="105" t="s">
        <v>266</v>
      </c>
      <c r="OXF406" s="105" t="s">
        <v>266</v>
      </c>
      <c r="OXG406" s="105" t="s">
        <v>266</v>
      </c>
      <c r="OXH406" s="105" t="s">
        <v>266</v>
      </c>
      <c r="OXI406" s="105" t="s">
        <v>266</v>
      </c>
      <c r="OXJ406" s="105" t="s">
        <v>266</v>
      </c>
      <c r="OXK406" s="105" t="s">
        <v>266</v>
      </c>
      <c r="OXL406" s="105" t="s">
        <v>266</v>
      </c>
      <c r="OXM406" s="105" t="s">
        <v>266</v>
      </c>
      <c r="OXN406" s="105" t="s">
        <v>266</v>
      </c>
      <c r="OXO406" s="105" t="s">
        <v>266</v>
      </c>
      <c r="OXP406" s="105" t="s">
        <v>266</v>
      </c>
      <c r="OXQ406" s="105" t="s">
        <v>266</v>
      </c>
      <c r="OXR406" s="105" t="s">
        <v>266</v>
      </c>
      <c r="OXS406" s="105" t="s">
        <v>266</v>
      </c>
      <c r="OXT406" s="105" t="s">
        <v>266</v>
      </c>
      <c r="OXU406" s="105" t="s">
        <v>266</v>
      </c>
      <c r="OXV406" s="105" t="s">
        <v>266</v>
      </c>
      <c r="OXW406" s="105" t="s">
        <v>266</v>
      </c>
      <c r="OXX406" s="105" t="s">
        <v>266</v>
      </c>
      <c r="OXY406" s="105" t="s">
        <v>266</v>
      </c>
      <c r="OXZ406" s="105" t="s">
        <v>266</v>
      </c>
      <c r="OYA406" s="105" t="s">
        <v>266</v>
      </c>
      <c r="OYB406" s="105" t="s">
        <v>266</v>
      </c>
      <c r="OYC406" s="105" t="s">
        <v>266</v>
      </c>
      <c r="OYD406" s="105" t="s">
        <v>266</v>
      </c>
      <c r="OYE406" s="105" t="s">
        <v>266</v>
      </c>
      <c r="OYF406" s="105" t="s">
        <v>266</v>
      </c>
      <c r="OYG406" s="105" t="s">
        <v>266</v>
      </c>
      <c r="OYH406" s="105" t="s">
        <v>266</v>
      </c>
      <c r="OYI406" s="105" t="s">
        <v>266</v>
      </c>
      <c r="OYJ406" s="105" t="s">
        <v>266</v>
      </c>
      <c r="OYK406" s="105" t="s">
        <v>266</v>
      </c>
      <c r="OYL406" s="105" t="s">
        <v>266</v>
      </c>
      <c r="OYM406" s="105" t="s">
        <v>266</v>
      </c>
      <c r="OYN406" s="105" t="s">
        <v>266</v>
      </c>
      <c r="OYO406" s="105" t="s">
        <v>266</v>
      </c>
      <c r="OYP406" s="105" t="s">
        <v>266</v>
      </c>
      <c r="OYQ406" s="105" t="s">
        <v>266</v>
      </c>
      <c r="OYR406" s="105" t="s">
        <v>266</v>
      </c>
      <c r="OYS406" s="105" t="s">
        <v>266</v>
      </c>
      <c r="OYT406" s="105" t="s">
        <v>266</v>
      </c>
      <c r="OYU406" s="105" t="s">
        <v>266</v>
      </c>
      <c r="OYV406" s="105" t="s">
        <v>266</v>
      </c>
      <c r="OYW406" s="105" t="s">
        <v>266</v>
      </c>
      <c r="OYX406" s="105" t="s">
        <v>266</v>
      </c>
      <c r="OYY406" s="105" t="s">
        <v>266</v>
      </c>
      <c r="OYZ406" s="105" t="s">
        <v>266</v>
      </c>
      <c r="OZA406" s="105" t="s">
        <v>266</v>
      </c>
      <c r="OZB406" s="105" t="s">
        <v>266</v>
      </c>
      <c r="OZC406" s="105" t="s">
        <v>266</v>
      </c>
      <c r="OZD406" s="105" t="s">
        <v>266</v>
      </c>
      <c r="OZE406" s="105" t="s">
        <v>266</v>
      </c>
      <c r="OZF406" s="105" t="s">
        <v>266</v>
      </c>
      <c r="OZG406" s="105" t="s">
        <v>266</v>
      </c>
      <c r="OZH406" s="105" t="s">
        <v>266</v>
      </c>
      <c r="OZI406" s="105" t="s">
        <v>266</v>
      </c>
      <c r="OZJ406" s="105" t="s">
        <v>266</v>
      </c>
      <c r="OZK406" s="105" t="s">
        <v>266</v>
      </c>
      <c r="OZL406" s="105" t="s">
        <v>266</v>
      </c>
      <c r="OZM406" s="105" t="s">
        <v>266</v>
      </c>
      <c r="OZN406" s="105" t="s">
        <v>266</v>
      </c>
      <c r="OZO406" s="105" t="s">
        <v>266</v>
      </c>
      <c r="OZP406" s="105" t="s">
        <v>266</v>
      </c>
      <c r="OZQ406" s="105" t="s">
        <v>266</v>
      </c>
      <c r="OZR406" s="105" t="s">
        <v>266</v>
      </c>
      <c r="OZS406" s="105" t="s">
        <v>266</v>
      </c>
      <c r="OZT406" s="105" t="s">
        <v>266</v>
      </c>
      <c r="OZU406" s="105" t="s">
        <v>266</v>
      </c>
      <c r="OZV406" s="105" t="s">
        <v>266</v>
      </c>
      <c r="OZW406" s="105" t="s">
        <v>266</v>
      </c>
      <c r="OZX406" s="105" t="s">
        <v>266</v>
      </c>
      <c r="OZY406" s="105" t="s">
        <v>266</v>
      </c>
      <c r="OZZ406" s="105" t="s">
        <v>266</v>
      </c>
      <c r="PAA406" s="105" t="s">
        <v>266</v>
      </c>
      <c r="PAB406" s="105" t="s">
        <v>266</v>
      </c>
      <c r="PAC406" s="105" t="s">
        <v>266</v>
      </c>
      <c r="PAD406" s="105" t="s">
        <v>266</v>
      </c>
      <c r="PAE406" s="105" t="s">
        <v>266</v>
      </c>
      <c r="PAF406" s="105" t="s">
        <v>266</v>
      </c>
      <c r="PAG406" s="105" t="s">
        <v>266</v>
      </c>
      <c r="PAH406" s="105" t="s">
        <v>266</v>
      </c>
      <c r="PAI406" s="105" t="s">
        <v>266</v>
      </c>
      <c r="PAJ406" s="105" t="s">
        <v>266</v>
      </c>
      <c r="PAK406" s="105" t="s">
        <v>266</v>
      </c>
      <c r="PAL406" s="105" t="s">
        <v>266</v>
      </c>
      <c r="PAM406" s="105" t="s">
        <v>266</v>
      </c>
      <c r="PAN406" s="105" t="s">
        <v>266</v>
      </c>
      <c r="PAO406" s="105" t="s">
        <v>266</v>
      </c>
      <c r="PAP406" s="105" t="s">
        <v>266</v>
      </c>
      <c r="PAQ406" s="105" t="s">
        <v>266</v>
      </c>
      <c r="PAR406" s="105" t="s">
        <v>266</v>
      </c>
      <c r="PAS406" s="105" t="s">
        <v>266</v>
      </c>
      <c r="PAT406" s="105" t="s">
        <v>266</v>
      </c>
      <c r="PAU406" s="105" t="s">
        <v>266</v>
      </c>
      <c r="PAV406" s="105" t="s">
        <v>266</v>
      </c>
      <c r="PAW406" s="105" t="s">
        <v>266</v>
      </c>
      <c r="PAX406" s="105" t="s">
        <v>266</v>
      </c>
      <c r="PAY406" s="105" t="s">
        <v>266</v>
      </c>
      <c r="PAZ406" s="105" t="s">
        <v>266</v>
      </c>
      <c r="PBA406" s="105" t="s">
        <v>266</v>
      </c>
      <c r="PBB406" s="105" t="s">
        <v>266</v>
      </c>
      <c r="PBC406" s="105" t="s">
        <v>266</v>
      </c>
      <c r="PBD406" s="105" t="s">
        <v>266</v>
      </c>
      <c r="PBE406" s="105" t="s">
        <v>266</v>
      </c>
      <c r="PBF406" s="105" t="s">
        <v>266</v>
      </c>
      <c r="PBG406" s="105" t="s">
        <v>266</v>
      </c>
      <c r="PBH406" s="105" t="s">
        <v>266</v>
      </c>
      <c r="PBI406" s="105" t="s">
        <v>266</v>
      </c>
      <c r="PBJ406" s="105" t="s">
        <v>266</v>
      </c>
      <c r="PBK406" s="105" t="s">
        <v>266</v>
      </c>
      <c r="PBL406" s="105" t="s">
        <v>266</v>
      </c>
      <c r="PBM406" s="105" t="s">
        <v>266</v>
      </c>
      <c r="PBN406" s="105" t="s">
        <v>266</v>
      </c>
      <c r="PBO406" s="105" t="s">
        <v>266</v>
      </c>
      <c r="PBP406" s="105" t="s">
        <v>266</v>
      </c>
      <c r="PBQ406" s="105" t="s">
        <v>266</v>
      </c>
      <c r="PBR406" s="105" t="s">
        <v>266</v>
      </c>
      <c r="PBS406" s="105" t="s">
        <v>266</v>
      </c>
      <c r="PBT406" s="105" t="s">
        <v>266</v>
      </c>
      <c r="PBU406" s="105" t="s">
        <v>266</v>
      </c>
      <c r="PBV406" s="105" t="s">
        <v>266</v>
      </c>
      <c r="PBW406" s="105" t="s">
        <v>266</v>
      </c>
      <c r="PBX406" s="105" t="s">
        <v>266</v>
      </c>
      <c r="PBY406" s="105" t="s">
        <v>266</v>
      </c>
      <c r="PBZ406" s="105" t="s">
        <v>266</v>
      </c>
      <c r="PCA406" s="105" t="s">
        <v>266</v>
      </c>
      <c r="PCB406" s="105" t="s">
        <v>266</v>
      </c>
      <c r="PCC406" s="105" t="s">
        <v>266</v>
      </c>
      <c r="PCD406" s="105" t="s">
        <v>266</v>
      </c>
      <c r="PCE406" s="105" t="s">
        <v>266</v>
      </c>
      <c r="PCF406" s="105" t="s">
        <v>266</v>
      </c>
      <c r="PCG406" s="105" t="s">
        <v>266</v>
      </c>
      <c r="PCH406" s="105" t="s">
        <v>266</v>
      </c>
      <c r="PCI406" s="105" t="s">
        <v>266</v>
      </c>
      <c r="PCJ406" s="105" t="s">
        <v>266</v>
      </c>
      <c r="PCK406" s="105" t="s">
        <v>266</v>
      </c>
      <c r="PCL406" s="105" t="s">
        <v>266</v>
      </c>
      <c r="PCM406" s="105" t="s">
        <v>266</v>
      </c>
      <c r="PCN406" s="105" t="s">
        <v>266</v>
      </c>
      <c r="PCO406" s="105" t="s">
        <v>266</v>
      </c>
      <c r="PCP406" s="105" t="s">
        <v>266</v>
      </c>
      <c r="PCQ406" s="105" t="s">
        <v>266</v>
      </c>
      <c r="PCR406" s="105" t="s">
        <v>266</v>
      </c>
      <c r="PCS406" s="105" t="s">
        <v>266</v>
      </c>
      <c r="PCT406" s="105" t="s">
        <v>266</v>
      </c>
      <c r="PCU406" s="105" t="s">
        <v>266</v>
      </c>
      <c r="PCV406" s="105" t="s">
        <v>266</v>
      </c>
      <c r="PCW406" s="105" t="s">
        <v>266</v>
      </c>
      <c r="PCX406" s="105" t="s">
        <v>266</v>
      </c>
      <c r="PCY406" s="105" t="s">
        <v>266</v>
      </c>
      <c r="PCZ406" s="105" t="s">
        <v>266</v>
      </c>
      <c r="PDA406" s="105" t="s">
        <v>266</v>
      </c>
      <c r="PDB406" s="105" t="s">
        <v>266</v>
      </c>
      <c r="PDC406" s="105" t="s">
        <v>266</v>
      </c>
      <c r="PDD406" s="105" t="s">
        <v>266</v>
      </c>
      <c r="PDE406" s="105" t="s">
        <v>266</v>
      </c>
      <c r="PDF406" s="105" t="s">
        <v>266</v>
      </c>
      <c r="PDG406" s="105" t="s">
        <v>266</v>
      </c>
      <c r="PDH406" s="105" t="s">
        <v>266</v>
      </c>
      <c r="PDI406" s="105" t="s">
        <v>266</v>
      </c>
      <c r="PDJ406" s="105" t="s">
        <v>266</v>
      </c>
      <c r="PDK406" s="105" t="s">
        <v>266</v>
      </c>
      <c r="PDL406" s="105" t="s">
        <v>266</v>
      </c>
      <c r="PDM406" s="105" t="s">
        <v>266</v>
      </c>
      <c r="PDN406" s="105" t="s">
        <v>266</v>
      </c>
      <c r="PDO406" s="105" t="s">
        <v>266</v>
      </c>
      <c r="PDP406" s="105" t="s">
        <v>266</v>
      </c>
      <c r="PDQ406" s="105" t="s">
        <v>266</v>
      </c>
      <c r="PDR406" s="105" t="s">
        <v>266</v>
      </c>
      <c r="PDS406" s="105" t="s">
        <v>266</v>
      </c>
      <c r="PDT406" s="105" t="s">
        <v>266</v>
      </c>
      <c r="PDU406" s="105" t="s">
        <v>266</v>
      </c>
      <c r="PDV406" s="105" t="s">
        <v>266</v>
      </c>
      <c r="PDW406" s="105" t="s">
        <v>266</v>
      </c>
      <c r="PDX406" s="105" t="s">
        <v>266</v>
      </c>
      <c r="PDY406" s="105" t="s">
        <v>266</v>
      </c>
      <c r="PDZ406" s="105" t="s">
        <v>266</v>
      </c>
      <c r="PEA406" s="105" t="s">
        <v>266</v>
      </c>
      <c r="PEB406" s="105" t="s">
        <v>266</v>
      </c>
      <c r="PEC406" s="105" t="s">
        <v>266</v>
      </c>
      <c r="PED406" s="105" t="s">
        <v>266</v>
      </c>
      <c r="PEE406" s="105" t="s">
        <v>266</v>
      </c>
      <c r="PEF406" s="105" t="s">
        <v>266</v>
      </c>
      <c r="PEG406" s="105" t="s">
        <v>266</v>
      </c>
      <c r="PEH406" s="105" t="s">
        <v>266</v>
      </c>
      <c r="PEI406" s="105" t="s">
        <v>266</v>
      </c>
      <c r="PEJ406" s="105" t="s">
        <v>266</v>
      </c>
      <c r="PEK406" s="105" t="s">
        <v>266</v>
      </c>
      <c r="PEL406" s="105" t="s">
        <v>266</v>
      </c>
      <c r="PEM406" s="105" t="s">
        <v>266</v>
      </c>
      <c r="PEN406" s="105" t="s">
        <v>266</v>
      </c>
      <c r="PEO406" s="105" t="s">
        <v>266</v>
      </c>
      <c r="PEP406" s="105" t="s">
        <v>266</v>
      </c>
      <c r="PEQ406" s="105" t="s">
        <v>266</v>
      </c>
      <c r="PER406" s="105" t="s">
        <v>266</v>
      </c>
      <c r="PES406" s="105" t="s">
        <v>266</v>
      </c>
      <c r="PET406" s="105" t="s">
        <v>266</v>
      </c>
      <c r="PEU406" s="105" t="s">
        <v>266</v>
      </c>
      <c r="PEV406" s="105" t="s">
        <v>266</v>
      </c>
      <c r="PEW406" s="105" t="s">
        <v>266</v>
      </c>
      <c r="PEX406" s="105" t="s">
        <v>266</v>
      </c>
      <c r="PEY406" s="105" t="s">
        <v>266</v>
      </c>
      <c r="PEZ406" s="105" t="s">
        <v>266</v>
      </c>
      <c r="PFA406" s="105" t="s">
        <v>266</v>
      </c>
      <c r="PFB406" s="105" t="s">
        <v>266</v>
      </c>
      <c r="PFC406" s="105" t="s">
        <v>266</v>
      </c>
      <c r="PFD406" s="105" t="s">
        <v>266</v>
      </c>
      <c r="PFE406" s="105" t="s">
        <v>266</v>
      </c>
      <c r="PFF406" s="105" t="s">
        <v>266</v>
      </c>
      <c r="PFG406" s="105" t="s">
        <v>266</v>
      </c>
      <c r="PFH406" s="105" t="s">
        <v>266</v>
      </c>
      <c r="PFI406" s="105" t="s">
        <v>266</v>
      </c>
      <c r="PFJ406" s="105" t="s">
        <v>266</v>
      </c>
      <c r="PFK406" s="105" t="s">
        <v>266</v>
      </c>
      <c r="PFL406" s="105" t="s">
        <v>266</v>
      </c>
      <c r="PFM406" s="105" t="s">
        <v>266</v>
      </c>
      <c r="PFN406" s="105" t="s">
        <v>266</v>
      </c>
      <c r="PFO406" s="105" t="s">
        <v>266</v>
      </c>
      <c r="PFP406" s="105" t="s">
        <v>266</v>
      </c>
      <c r="PFQ406" s="105" t="s">
        <v>266</v>
      </c>
      <c r="PFR406" s="105" t="s">
        <v>266</v>
      </c>
      <c r="PFS406" s="105" t="s">
        <v>266</v>
      </c>
      <c r="PFT406" s="105" t="s">
        <v>266</v>
      </c>
      <c r="PFU406" s="105" t="s">
        <v>266</v>
      </c>
      <c r="PFV406" s="105" t="s">
        <v>266</v>
      </c>
      <c r="PFW406" s="105" t="s">
        <v>266</v>
      </c>
      <c r="PFX406" s="105" t="s">
        <v>266</v>
      </c>
      <c r="PFY406" s="105" t="s">
        <v>266</v>
      </c>
      <c r="PFZ406" s="105" t="s">
        <v>266</v>
      </c>
      <c r="PGA406" s="105" t="s">
        <v>266</v>
      </c>
      <c r="PGB406" s="105" t="s">
        <v>266</v>
      </c>
      <c r="PGC406" s="105" t="s">
        <v>266</v>
      </c>
      <c r="PGD406" s="105" t="s">
        <v>266</v>
      </c>
      <c r="PGE406" s="105" t="s">
        <v>266</v>
      </c>
      <c r="PGF406" s="105" t="s">
        <v>266</v>
      </c>
      <c r="PGG406" s="105" t="s">
        <v>266</v>
      </c>
      <c r="PGH406" s="105" t="s">
        <v>266</v>
      </c>
      <c r="PGI406" s="105" t="s">
        <v>266</v>
      </c>
      <c r="PGJ406" s="105" t="s">
        <v>266</v>
      </c>
      <c r="PGK406" s="105" t="s">
        <v>266</v>
      </c>
      <c r="PGL406" s="105" t="s">
        <v>266</v>
      </c>
      <c r="PGM406" s="105" t="s">
        <v>266</v>
      </c>
      <c r="PGN406" s="105" t="s">
        <v>266</v>
      </c>
      <c r="PGO406" s="105" t="s">
        <v>266</v>
      </c>
      <c r="PGP406" s="105" t="s">
        <v>266</v>
      </c>
      <c r="PGQ406" s="105" t="s">
        <v>266</v>
      </c>
      <c r="PGR406" s="105" t="s">
        <v>266</v>
      </c>
      <c r="PGS406" s="105" t="s">
        <v>266</v>
      </c>
      <c r="PGT406" s="105" t="s">
        <v>266</v>
      </c>
      <c r="PGU406" s="105" t="s">
        <v>266</v>
      </c>
      <c r="PGV406" s="105" t="s">
        <v>266</v>
      </c>
      <c r="PGW406" s="105" t="s">
        <v>266</v>
      </c>
      <c r="PGX406" s="105" t="s">
        <v>266</v>
      </c>
      <c r="PGY406" s="105" t="s">
        <v>266</v>
      </c>
      <c r="PGZ406" s="105" t="s">
        <v>266</v>
      </c>
      <c r="PHA406" s="105" t="s">
        <v>266</v>
      </c>
      <c r="PHB406" s="105" t="s">
        <v>266</v>
      </c>
      <c r="PHC406" s="105" t="s">
        <v>266</v>
      </c>
      <c r="PHD406" s="105" t="s">
        <v>266</v>
      </c>
      <c r="PHE406" s="105" t="s">
        <v>266</v>
      </c>
      <c r="PHF406" s="105" t="s">
        <v>266</v>
      </c>
      <c r="PHG406" s="105" t="s">
        <v>266</v>
      </c>
      <c r="PHH406" s="105" t="s">
        <v>266</v>
      </c>
      <c r="PHI406" s="105" t="s">
        <v>266</v>
      </c>
      <c r="PHJ406" s="105" t="s">
        <v>266</v>
      </c>
      <c r="PHK406" s="105" t="s">
        <v>266</v>
      </c>
      <c r="PHL406" s="105" t="s">
        <v>266</v>
      </c>
      <c r="PHM406" s="105" t="s">
        <v>266</v>
      </c>
      <c r="PHN406" s="105" t="s">
        <v>266</v>
      </c>
      <c r="PHO406" s="105" t="s">
        <v>266</v>
      </c>
      <c r="PHP406" s="105" t="s">
        <v>266</v>
      </c>
      <c r="PHQ406" s="105" t="s">
        <v>266</v>
      </c>
      <c r="PHR406" s="105" t="s">
        <v>266</v>
      </c>
      <c r="PHS406" s="105" t="s">
        <v>266</v>
      </c>
      <c r="PHT406" s="105" t="s">
        <v>266</v>
      </c>
      <c r="PHU406" s="105" t="s">
        <v>266</v>
      </c>
      <c r="PHV406" s="105" t="s">
        <v>266</v>
      </c>
      <c r="PHW406" s="105" t="s">
        <v>266</v>
      </c>
      <c r="PHX406" s="105" t="s">
        <v>266</v>
      </c>
      <c r="PHY406" s="105" t="s">
        <v>266</v>
      </c>
      <c r="PHZ406" s="105" t="s">
        <v>266</v>
      </c>
      <c r="PIA406" s="105" t="s">
        <v>266</v>
      </c>
      <c r="PIB406" s="105" t="s">
        <v>266</v>
      </c>
      <c r="PIC406" s="105" t="s">
        <v>266</v>
      </c>
      <c r="PID406" s="105" t="s">
        <v>266</v>
      </c>
      <c r="PIE406" s="105" t="s">
        <v>266</v>
      </c>
      <c r="PIF406" s="105" t="s">
        <v>266</v>
      </c>
      <c r="PIG406" s="105" t="s">
        <v>266</v>
      </c>
      <c r="PIH406" s="105" t="s">
        <v>266</v>
      </c>
      <c r="PII406" s="105" t="s">
        <v>266</v>
      </c>
      <c r="PIJ406" s="105" t="s">
        <v>266</v>
      </c>
      <c r="PIK406" s="105" t="s">
        <v>266</v>
      </c>
      <c r="PIL406" s="105" t="s">
        <v>266</v>
      </c>
      <c r="PIM406" s="105" t="s">
        <v>266</v>
      </c>
      <c r="PIN406" s="105" t="s">
        <v>266</v>
      </c>
      <c r="PIO406" s="105" t="s">
        <v>266</v>
      </c>
      <c r="PIP406" s="105" t="s">
        <v>266</v>
      </c>
      <c r="PIQ406" s="105" t="s">
        <v>266</v>
      </c>
      <c r="PIR406" s="105" t="s">
        <v>266</v>
      </c>
      <c r="PIS406" s="105" t="s">
        <v>266</v>
      </c>
      <c r="PIT406" s="105" t="s">
        <v>266</v>
      </c>
      <c r="PIU406" s="105" t="s">
        <v>266</v>
      </c>
      <c r="PIV406" s="105" t="s">
        <v>266</v>
      </c>
      <c r="PIW406" s="105" t="s">
        <v>266</v>
      </c>
      <c r="PIX406" s="105" t="s">
        <v>266</v>
      </c>
      <c r="PIY406" s="105" t="s">
        <v>266</v>
      </c>
      <c r="PIZ406" s="105" t="s">
        <v>266</v>
      </c>
      <c r="PJA406" s="105" t="s">
        <v>266</v>
      </c>
      <c r="PJB406" s="105" t="s">
        <v>266</v>
      </c>
      <c r="PJC406" s="105" t="s">
        <v>266</v>
      </c>
      <c r="PJD406" s="105" t="s">
        <v>266</v>
      </c>
      <c r="PJE406" s="105" t="s">
        <v>266</v>
      </c>
      <c r="PJF406" s="105" t="s">
        <v>266</v>
      </c>
      <c r="PJG406" s="105" t="s">
        <v>266</v>
      </c>
      <c r="PJH406" s="105" t="s">
        <v>266</v>
      </c>
      <c r="PJI406" s="105" t="s">
        <v>266</v>
      </c>
      <c r="PJJ406" s="105" t="s">
        <v>266</v>
      </c>
      <c r="PJK406" s="105" t="s">
        <v>266</v>
      </c>
      <c r="PJL406" s="105" t="s">
        <v>266</v>
      </c>
      <c r="PJM406" s="105" t="s">
        <v>266</v>
      </c>
      <c r="PJN406" s="105" t="s">
        <v>266</v>
      </c>
      <c r="PJO406" s="105" t="s">
        <v>266</v>
      </c>
      <c r="PJP406" s="105" t="s">
        <v>266</v>
      </c>
      <c r="PJQ406" s="105" t="s">
        <v>266</v>
      </c>
      <c r="PJR406" s="105" t="s">
        <v>266</v>
      </c>
      <c r="PJS406" s="105" t="s">
        <v>266</v>
      </c>
      <c r="PJT406" s="105" t="s">
        <v>266</v>
      </c>
      <c r="PJU406" s="105" t="s">
        <v>266</v>
      </c>
      <c r="PJV406" s="105" t="s">
        <v>266</v>
      </c>
      <c r="PJW406" s="105" t="s">
        <v>266</v>
      </c>
      <c r="PJX406" s="105" t="s">
        <v>266</v>
      </c>
      <c r="PJY406" s="105" t="s">
        <v>266</v>
      </c>
      <c r="PJZ406" s="105" t="s">
        <v>266</v>
      </c>
      <c r="PKA406" s="105" t="s">
        <v>266</v>
      </c>
      <c r="PKB406" s="105" t="s">
        <v>266</v>
      </c>
      <c r="PKC406" s="105" t="s">
        <v>266</v>
      </c>
      <c r="PKD406" s="105" t="s">
        <v>266</v>
      </c>
      <c r="PKE406" s="105" t="s">
        <v>266</v>
      </c>
      <c r="PKF406" s="105" t="s">
        <v>266</v>
      </c>
      <c r="PKG406" s="105" t="s">
        <v>266</v>
      </c>
      <c r="PKH406" s="105" t="s">
        <v>266</v>
      </c>
      <c r="PKI406" s="105" t="s">
        <v>266</v>
      </c>
      <c r="PKJ406" s="105" t="s">
        <v>266</v>
      </c>
      <c r="PKK406" s="105" t="s">
        <v>266</v>
      </c>
      <c r="PKL406" s="105" t="s">
        <v>266</v>
      </c>
      <c r="PKM406" s="105" t="s">
        <v>266</v>
      </c>
      <c r="PKN406" s="105" t="s">
        <v>266</v>
      </c>
      <c r="PKO406" s="105" t="s">
        <v>266</v>
      </c>
      <c r="PKP406" s="105" t="s">
        <v>266</v>
      </c>
      <c r="PKQ406" s="105" t="s">
        <v>266</v>
      </c>
      <c r="PKR406" s="105" t="s">
        <v>266</v>
      </c>
      <c r="PKS406" s="105" t="s">
        <v>266</v>
      </c>
      <c r="PKT406" s="105" t="s">
        <v>266</v>
      </c>
      <c r="PKU406" s="105" t="s">
        <v>266</v>
      </c>
      <c r="PKV406" s="105" t="s">
        <v>266</v>
      </c>
      <c r="PKW406" s="105" t="s">
        <v>266</v>
      </c>
      <c r="PKX406" s="105" t="s">
        <v>266</v>
      </c>
      <c r="PKY406" s="105" t="s">
        <v>266</v>
      </c>
      <c r="PKZ406" s="105" t="s">
        <v>266</v>
      </c>
      <c r="PLA406" s="105" t="s">
        <v>266</v>
      </c>
      <c r="PLB406" s="105" t="s">
        <v>266</v>
      </c>
      <c r="PLC406" s="105" t="s">
        <v>266</v>
      </c>
      <c r="PLD406" s="105" t="s">
        <v>266</v>
      </c>
      <c r="PLE406" s="105" t="s">
        <v>266</v>
      </c>
      <c r="PLF406" s="105" t="s">
        <v>266</v>
      </c>
      <c r="PLG406" s="105" t="s">
        <v>266</v>
      </c>
      <c r="PLH406" s="105" t="s">
        <v>266</v>
      </c>
      <c r="PLI406" s="105" t="s">
        <v>266</v>
      </c>
      <c r="PLJ406" s="105" t="s">
        <v>266</v>
      </c>
      <c r="PLK406" s="105" t="s">
        <v>266</v>
      </c>
      <c r="PLL406" s="105" t="s">
        <v>266</v>
      </c>
      <c r="PLM406" s="105" t="s">
        <v>266</v>
      </c>
      <c r="PLN406" s="105" t="s">
        <v>266</v>
      </c>
      <c r="PLO406" s="105" t="s">
        <v>266</v>
      </c>
      <c r="PLP406" s="105" t="s">
        <v>266</v>
      </c>
      <c r="PLQ406" s="105" t="s">
        <v>266</v>
      </c>
      <c r="PLR406" s="105" t="s">
        <v>266</v>
      </c>
      <c r="PLS406" s="105" t="s">
        <v>266</v>
      </c>
      <c r="PLT406" s="105" t="s">
        <v>266</v>
      </c>
      <c r="PLU406" s="105" t="s">
        <v>266</v>
      </c>
      <c r="PLV406" s="105" t="s">
        <v>266</v>
      </c>
      <c r="PLW406" s="105" t="s">
        <v>266</v>
      </c>
      <c r="PLX406" s="105" t="s">
        <v>266</v>
      </c>
      <c r="PLY406" s="105" t="s">
        <v>266</v>
      </c>
      <c r="PLZ406" s="105" t="s">
        <v>266</v>
      </c>
      <c r="PMA406" s="105" t="s">
        <v>266</v>
      </c>
      <c r="PMB406" s="105" t="s">
        <v>266</v>
      </c>
      <c r="PMC406" s="105" t="s">
        <v>266</v>
      </c>
      <c r="PMD406" s="105" t="s">
        <v>266</v>
      </c>
      <c r="PME406" s="105" t="s">
        <v>266</v>
      </c>
      <c r="PMF406" s="105" t="s">
        <v>266</v>
      </c>
      <c r="PMG406" s="105" t="s">
        <v>266</v>
      </c>
      <c r="PMH406" s="105" t="s">
        <v>266</v>
      </c>
      <c r="PMI406" s="105" t="s">
        <v>266</v>
      </c>
      <c r="PMJ406" s="105" t="s">
        <v>266</v>
      </c>
      <c r="PMK406" s="105" t="s">
        <v>266</v>
      </c>
      <c r="PML406" s="105" t="s">
        <v>266</v>
      </c>
      <c r="PMM406" s="105" t="s">
        <v>266</v>
      </c>
      <c r="PMN406" s="105" t="s">
        <v>266</v>
      </c>
      <c r="PMO406" s="105" t="s">
        <v>266</v>
      </c>
      <c r="PMP406" s="105" t="s">
        <v>266</v>
      </c>
      <c r="PMQ406" s="105" t="s">
        <v>266</v>
      </c>
      <c r="PMR406" s="105" t="s">
        <v>266</v>
      </c>
      <c r="PMS406" s="105" t="s">
        <v>266</v>
      </c>
      <c r="PMT406" s="105" t="s">
        <v>266</v>
      </c>
      <c r="PMU406" s="105" t="s">
        <v>266</v>
      </c>
      <c r="PMV406" s="105" t="s">
        <v>266</v>
      </c>
      <c r="PMW406" s="105" t="s">
        <v>266</v>
      </c>
      <c r="PMX406" s="105" t="s">
        <v>266</v>
      </c>
      <c r="PMY406" s="105" t="s">
        <v>266</v>
      </c>
      <c r="PMZ406" s="105" t="s">
        <v>266</v>
      </c>
      <c r="PNA406" s="105" t="s">
        <v>266</v>
      </c>
      <c r="PNB406" s="105" t="s">
        <v>266</v>
      </c>
      <c r="PNC406" s="105" t="s">
        <v>266</v>
      </c>
      <c r="PND406" s="105" t="s">
        <v>266</v>
      </c>
      <c r="PNE406" s="105" t="s">
        <v>266</v>
      </c>
      <c r="PNF406" s="105" t="s">
        <v>266</v>
      </c>
      <c r="PNG406" s="105" t="s">
        <v>266</v>
      </c>
      <c r="PNH406" s="105" t="s">
        <v>266</v>
      </c>
      <c r="PNI406" s="105" t="s">
        <v>266</v>
      </c>
      <c r="PNJ406" s="105" t="s">
        <v>266</v>
      </c>
      <c r="PNK406" s="105" t="s">
        <v>266</v>
      </c>
      <c r="PNL406" s="105" t="s">
        <v>266</v>
      </c>
      <c r="PNM406" s="105" t="s">
        <v>266</v>
      </c>
      <c r="PNN406" s="105" t="s">
        <v>266</v>
      </c>
      <c r="PNO406" s="105" t="s">
        <v>266</v>
      </c>
      <c r="PNP406" s="105" t="s">
        <v>266</v>
      </c>
      <c r="PNQ406" s="105" t="s">
        <v>266</v>
      </c>
      <c r="PNR406" s="105" t="s">
        <v>266</v>
      </c>
      <c r="PNS406" s="105" t="s">
        <v>266</v>
      </c>
      <c r="PNT406" s="105" t="s">
        <v>266</v>
      </c>
      <c r="PNU406" s="105" t="s">
        <v>266</v>
      </c>
      <c r="PNV406" s="105" t="s">
        <v>266</v>
      </c>
      <c r="PNW406" s="105" t="s">
        <v>266</v>
      </c>
      <c r="PNX406" s="105" t="s">
        <v>266</v>
      </c>
      <c r="PNY406" s="105" t="s">
        <v>266</v>
      </c>
      <c r="PNZ406" s="105" t="s">
        <v>266</v>
      </c>
      <c r="POA406" s="105" t="s">
        <v>266</v>
      </c>
      <c r="POB406" s="105" t="s">
        <v>266</v>
      </c>
      <c r="POC406" s="105" t="s">
        <v>266</v>
      </c>
      <c r="POD406" s="105" t="s">
        <v>266</v>
      </c>
      <c r="POE406" s="105" t="s">
        <v>266</v>
      </c>
      <c r="POF406" s="105" t="s">
        <v>266</v>
      </c>
      <c r="POG406" s="105" t="s">
        <v>266</v>
      </c>
      <c r="POH406" s="105" t="s">
        <v>266</v>
      </c>
      <c r="POI406" s="105" t="s">
        <v>266</v>
      </c>
      <c r="POJ406" s="105" t="s">
        <v>266</v>
      </c>
      <c r="POK406" s="105" t="s">
        <v>266</v>
      </c>
      <c r="POL406" s="105" t="s">
        <v>266</v>
      </c>
      <c r="POM406" s="105" t="s">
        <v>266</v>
      </c>
      <c r="PON406" s="105" t="s">
        <v>266</v>
      </c>
      <c r="POO406" s="105" t="s">
        <v>266</v>
      </c>
      <c r="POP406" s="105" t="s">
        <v>266</v>
      </c>
      <c r="POQ406" s="105" t="s">
        <v>266</v>
      </c>
      <c r="POR406" s="105" t="s">
        <v>266</v>
      </c>
      <c r="POS406" s="105" t="s">
        <v>266</v>
      </c>
      <c r="POT406" s="105" t="s">
        <v>266</v>
      </c>
      <c r="POU406" s="105" t="s">
        <v>266</v>
      </c>
      <c r="POV406" s="105" t="s">
        <v>266</v>
      </c>
      <c r="POW406" s="105" t="s">
        <v>266</v>
      </c>
      <c r="POX406" s="105" t="s">
        <v>266</v>
      </c>
      <c r="POY406" s="105" t="s">
        <v>266</v>
      </c>
      <c r="POZ406" s="105" t="s">
        <v>266</v>
      </c>
      <c r="PPA406" s="105" t="s">
        <v>266</v>
      </c>
      <c r="PPB406" s="105" t="s">
        <v>266</v>
      </c>
      <c r="PPC406" s="105" t="s">
        <v>266</v>
      </c>
      <c r="PPD406" s="105" t="s">
        <v>266</v>
      </c>
      <c r="PPE406" s="105" t="s">
        <v>266</v>
      </c>
      <c r="PPF406" s="105" t="s">
        <v>266</v>
      </c>
      <c r="PPG406" s="105" t="s">
        <v>266</v>
      </c>
      <c r="PPH406" s="105" t="s">
        <v>266</v>
      </c>
      <c r="PPI406" s="105" t="s">
        <v>266</v>
      </c>
      <c r="PPJ406" s="105" t="s">
        <v>266</v>
      </c>
      <c r="PPK406" s="105" t="s">
        <v>266</v>
      </c>
      <c r="PPL406" s="105" t="s">
        <v>266</v>
      </c>
      <c r="PPM406" s="105" t="s">
        <v>266</v>
      </c>
      <c r="PPN406" s="105" t="s">
        <v>266</v>
      </c>
      <c r="PPO406" s="105" t="s">
        <v>266</v>
      </c>
      <c r="PPP406" s="105" t="s">
        <v>266</v>
      </c>
      <c r="PPQ406" s="105" t="s">
        <v>266</v>
      </c>
      <c r="PPR406" s="105" t="s">
        <v>266</v>
      </c>
      <c r="PPS406" s="105" t="s">
        <v>266</v>
      </c>
      <c r="PPT406" s="105" t="s">
        <v>266</v>
      </c>
      <c r="PPU406" s="105" t="s">
        <v>266</v>
      </c>
      <c r="PPV406" s="105" t="s">
        <v>266</v>
      </c>
      <c r="PPW406" s="105" t="s">
        <v>266</v>
      </c>
      <c r="PPX406" s="105" t="s">
        <v>266</v>
      </c>
      <c r="PPY406" s="105" t="s">
        <v>266</v>
      </c>
      <c r="PPZ406" s="105" t="s">
        <v>266</v>
      </c>
      <c r="PQA406" s="105" t="s">
        <v>266</v>
      </c>
      <c r="PQB406" s="105" t="s">
        <v>266</v>
      </c>
      <c r="PQC406" s="105" t="s">
        <v>266</v>
      </c>
      <c r="PQD406" s="105" t="s">
        <v>266</v>
      </c>
      <c r="PQE406" s="105" t="s">
        <v>266</v>
      </c>
      <c r="PQF406" s="105" t="s">
        <v>266</v>
      </c>
      <c r="PQG406" s="105" t="s">
        <v>266</v>
      </c>
      <c r="PQH406" s="105" t="s">
        <v>266</v>
      </c>
      <c r="PQI406" s="105" t="s">
        <v>266</v>
      </c>
      <c r="PQJ406" s="105" t="s">
        <v>266</v>
      </c>
      <c r="PQK406" s="105" t="s">
        <v>266</v>
      </c>
      <c r="PQL406" s="105" t="s">
        <v>266</v>
      </c>
      <c r="PQM406" s="105" t="s">
        <v>266</v>
      </c>
      <c r="PQN406" s="105" t="s">
        <v>266</v>
      </c>
      <c r="PQO406" s="105" t="s">
        <v>266</v>
      </c>
      <c r="PQP406" s="105" t="s">
        <v>266</v>
      </c>
      <c r="PQQ406" s="105" t="s">
        <v>266</v>
      </c>
      <c r="PQR406" s="105" t="s">
        <v>266</v>
      </c>
      <c r="PQS406" s="105" t="s">
        <v>266</v>
      </c>
      <c r="PQT406" s="105" t="s">
        <v>266</v>
      </c>
      <c r="PQU406" s="105" t="s">
        <v>266</v>
      </c>
      <c r="PQV406" s="105" t="s">
        <v>266</v>
      </c>
      <c r="PQW406" s="105" t="s">
        <v>266</v>
      </c>
      <c r="PQX406" s="105" t="s">
        <v>266</v>
      </c>
      <c r="PQY406" s="105" t="s">
        <v>266</v>
      </c>
      <c r="PQZ406" s="105" t="s">
        <v>266</v>
      </c>
      <c r="PRA406" s="105" t="s">
        <v>266</v>
      </c>
      <c r="PRB406" s="105" t="s">
        <v>266</v>
      </c>
      <c r="PRC406" s="105" t="s">
        <v>266</v>
      </c>
      <c r="PRD406" s="105" t="s">
        <v>266</v>
      </c>
      <c r="PRE406" s="105" t="s">
        <v>266</v>
      </c>
      <c r="PRF406" s="105" t="s">
        <v>266</v>
      </c>
      <c r="PRG406" s="105" t="s">
        <v>266</v>
      </c>
      <c r="PRH406" s="105" t="s">
        <v>266</v>
      </c>
      <c r="PRI406" s="105" t="s">
        <v>266</v>
      </c>
      <c r="PRJ406" s="105" t="s">
        <v>266</v>
      </c>
      <c r="PRK406" s="105" t="s">
        <v>266</v>
      </c>
      <c r="PRL406" s="105" t="s">
        <v>266</v>
      </c>
      <c r="PRM406" s="105" t="s">
        <v>266</v>
      </c>
      <c r="PRN406" s="105" t="s">
        <v>266</v>
      </c>
      <c r="PRO406" s="105" t="s">
        <v>266</v>
      </c>
      <c r="PRP406" s="105" t="s">
        <v>266</v>
      </c>
      <c r="PRQ406" s="105" t="s">
        <v>266</v>
      </c>
      <c r="PRR406" s="105" t="s">
        <v>266</v>
      </c>
      <c r="PRS406" s="105" t="s">
        <v>266</v>
      </c>
      <c r="PRT406" s="105" t="s">
        <v>266</v>
      </c>
      <c r="PRU406" s="105" t="s">
        <v>266</v>
      </c>
      <c r="PRV406" s="105" t="s">
        <v>266</v>
      </c>
      <c r="PRW406" s="105" t="s">
        <v>266</v>
      </c>
      <c r="PRX406" s="105" t="s">
        <v>266</v>
      </c>
      <c r="PRY406" s="105" t="s">
        <v>266</v>
      </c>
      <c r="PRZ406" s="105" t="s">
        <v>266</v>
      </c>
      <c r="PSA406" s="105" t="s">
        <v>266</v>
      </c>
      <c r="PSB406" s="105" t="s">
        <v>266</v>
      </c>
      <c r="PSC406" s="105" t="s">
        <v>266</v>
      </c>
      <c r="PSD406" s="105" t="s">
        <v>266</v>
      </c>
      <c r="PSE406" s="105" t="s">
        <v>266</v>
      </c>
      <c r="PSF406" s="105" t="s">
        <v>266</v>
      </c>
      <c r="PSG406" s="105" t="s">
        <v>266</v>
      </c>
      <c r="PSH406" s="105" t="s">
        <v>266</v>
      </c>
      <c r="PSI406" s="105" t="s">
        <v>266</v>
      </c>
      <c r="PSJ406" s="105" t="s">
        <v>266</v>
      </c>
      <c r="PSK406" s="105" t="s">
        <v>266</v>
      </c>
      <c r="PSL406" s="105" t="s">
        <v>266</v>
      </c>
      <c r="PSM406" s="105" t="s">
        <v>266</v>
      </c>
      <c r="PSN406" s="105" t="s">
        <v>266</v>
      </c>
      <c r="PSO406" s="105" t="s">
        <v>266</v>
      </c>
      <c r="PSP406" s="105" t="s">
        <v>266</v>
      </c>
      <c r="PSQ406" s="105" t="s">
        <v>266</v>
      </c>
      <c r="PSR406" s="105" t="s">
        <v>266</v>
      </c>
      <c r="PSS406" s="105" t="s">
        <v>266</v>
      </c>
      <c r="PST406" s="105" t="s">
        <v>266</v>
      </c>
      <c r="PSU406" s="105" t="s">
        <v>266</v>
      </c>
      <c r="PSV406" s="105" t="s">
        <v>266</v>
      </c>
      <c r="PSW406" s="105" t="s">
        <v>266</v>
      </c>
      <c r="PSX406" s="105" t="s">
        <v>266</v>
      </c>
      <c r="PSY406" s="105" t="s">
        <v>266</v>
      </c>
      <c r="PSZ406" s="105" t="s">
        <v>266</v>
      </c>
      <c r="PTA406" s="105" t="s">
        <v>266</v>
      </c>
      <c r="PTB406" s="105" t="s">
        <v>266</v>
      </c>
      <c r="PTC406" s="105" t="s">
        <v>266</v>
      </c>
      <c r="PTD406" s="105" t="s">
        <v>266</v>
      </c>
      <c r="PTE406" s="105" t="s">
        <v>266</v>
      </c>
      <c r="PTF406" s="105" t="s">
        <v>266</v>
      </c>
      <c r="PTG406" s="105" t="s">
        <v>266</v>
      </c>
      <c r="PTH406" s="105" t="s">
        <v>266</v>
      </c>
      <c r="PTI406" s="105" t="s">
        <v>266</v>
      </c>
      <c r="PTJ406" s="105" t="s">
        <v>266</v>
      </c>
      <c r="PTK406" s="105" t="s">
        <v>266</v>
      </c>
      <c r="PTL406" s="105" t="s">
        <v>266</v>
      </c>
      <c r="PTM406" s="105" t="s">
        <v>266</v>
      </c>
      <c r="PTN406" s="105" t="s">
        <v>266</v>
      </c>
      <c r="PTO406" s="105" t="s">
        <v>266</v>
      </c>
      <c r="PTP406" s="105" t="s">
        <v>266</v>
      </c>
      <c r="PTQ406" s="105" t="s">
        <v>266</v>
      </c>
      <c r="PTR406" s="105" t="s">
        <v>266</v>
      </c>
      <c r="PTS406" s="105" t="s">
        <v>266</v>
      </c>
      <c r="PTT406" s="105" t="s">
        <v>266</v>
      </c>
      <c r="PTU406" s="105" t="s">
        <v>266</v>
      </c>
      <c r="PTV406" s="105" t="s">
        <v>266</v>
      </c>
      <c r="PTW406" s="105" t="s">
        <v>266</v>
      </c>
      <c r="PTX406" s="105" t="s">
        <v>266</v>
      </c>
      <c r="PTY406" s="105" t="s">
        <v>266</v>
      </c>
      <c r="PTZ406" s="105" t="s">
        <v>266</v>
      </c>
      <c r="PUA406" s="105" t="s">
        <v>266</v>
      </c>
      <c r="PUB406" s="105" t="s">
        <v>266</v>
      </c>
      <c r="PUC406" s="105" t="s">
        <v>266</v>
      </c>
      <c r="PUD406" s="105" t="s">
        <v>266</v>
      </c>
      <c r="PUE406" s="105" t="s">
        <v>266</v>
      </c>
      <c r="PUF406" s="105" t="s">
        <v>266</v>
      </c>
      <c r="PUG406" s="105" t="s">
        <v>266</v>
      </c>
      <c r="PUH406" s="105" t="s">
        <v>266</v>
      </c>
      <c r="PUI406" s="105" t="s">
        <v>266</v>
      </c>
      <c r="PUJ406" s="105" t="s">
        <v>266</v>
      </c>
      <c r="PUK406" s="105" t="s">
        <v>266</v>
      </c>
      <c r="PUL406" s="105" t="s">
        <v>266</v>
      </c>
      <c r="PUM406" s="105" t="s">
        <v>266</v>
      </c>
      <c r="PUN406" s="105" t="s">
        <v>266</v>
      </c>
      <c r="PUO406" s="105" t="s">
        <v>266</v>
      </c>
      <c r="PUP406" s="105" t="s">
        <v>266</v>
      </c>
      <c r="PUQ406" s="105" t="s">
        <v>266</v>
      </c>
      <c r="PUR406" s="105" t="s">
        <v>266</v>
      </c>
      <c r="PUS406" s="105" t="s">
        <v>266</v>
      </c>
      <c r="PUT406" s="105" t="s">
        <v>266</v>
      </c>
      <c r="PUU406" s="105" t="s">
        <v>266</v>
      </c>
      <c r="PUV406" s="105" t="s">
        <v>266</v>
      </c>
      <c r="PUW406" s="105" t="s">
        <v>266</v>
      </c>
      <c r="PUX406" s="105" t="s">
        <v>266</v>
      </c>
      <c r="PUY406" s="105" t="s">
        <v>266</v>
      </c>
      <c r="PUZ406" s="105" t="s">
        <v>266</v>
      </c>
      <c r="PVA406" s="105" t="s">
        <v>266</v>
      </c>
      <c r="PVB406" s="105" t="s">
        <v>266</v>
      </c>
      <c r="PVC406" s="105" t="s">
        <v>266</v>
      </c>
      <c r="PVD406" s="105" t="s">
        <v>266</v>
      </c>
      <c r="PVE406" s="105" t="s">
        <v>266</v>
      </c>
      <c r="PVF406" s="105" t="s">
        <v>266</v>
      </c>
      <c r="PVG406" s="105" t="s">
        <v>266</v>
      </c>
      <c r="PVH406" s="105" t="s">
        <v>266</v>
      </c>
      <c r="PVI406" s="105" t="s">
        <v>266</v>
      </c>
      <c r="PVJ406" s="105" t="s">
        <v>266</v>
      </c>
      <c r="PVK406" s="105" t="s">
        <v>266</v>
      </c>
      <c r="PVL406" s="105" t="s">
        <v>266</v>
      </c>
      <c r="PVM406" s="105" t="s">
        <v>266</v>
      </c>
      <c r="PVN406" s="105" t="s">
        <v>266</v>
      </c>
      <c r="PVO406" s="105" t="s">
        <v>266</v>
      </c>
      <c r="PVP406" s="105" t="s">
        <v>266</v>
      </c>
      <c r="PVQ406" s="105" t="s">
        <v>266</v>
      </c>
      <c r="PVR406" s="105" t="s">
        <v>266</v>
      </c>
      <c r="PVS406" s="105" t="s">
        <v>266</v>
      </c>
      <c r="PVT406" s="105" t="s">
        <v>266</v>
      </c>
      <c r="PVU406" s="105" t="s">
        <v>266</v>
      </c>
      <c r="PVV406" s="105" t="s">
        <v>266</v>
      </c>
      <c r="PVW406" s="105" t="s">
        <v>266</v>
      </c>
      <c r="PVX406" s="105" t="s">
        <v>266</v>
      </c>
      <c r="PVY406" s="105" t="s">
        <v>266</v>
      </c>
      <c r="PVZ406" s="105" t="s">
        <v>266</v>
      </c>
      <c r="PWA406" s="105" t="s">
        <v>266</v>
      </c>
      <c r="PWB406" s="105" t="s">
        <v>266</v>
      </c>
      <c r="PWC406" s="105" t="s">
        <v>266</v>
      </c>
      <c r="PWD406" s="105" t="s">
        <v>266</v>
      </c>
      <c r="PWE406" s="105" t="s">
        <v>266</v>
      </c>
      <c r="PWF406" s="105" t="s">
        <v>266</v>
      </c>
      <c r="PWG406" s="105" t="s">
        <v>266</v>
      </c>
      <c r="PWH406" s="105" t="s">
        <v>266</v>
      </c>
      <c r="PWI406" s="105" t="s">
        <v>266</v>
      </c>
      <c r="PWJ406" s="105" t="s">
        <v>266</v>
      </c>
      <c r="PWK406" s="105" t="s">
        <v>266</v>
      </c>
      <c r="PWL406" s="105" t="s">
        <v>266</v>
      </c>
      <c r="PWM406" s="105" t="s">
        <v>266</v>
      </c>
      <c r="PWN406" s="105" t="s">
        <v>266</v>
      </c>
      <c r="PWO406" s="105" t="s">
        <v>266</v>
      </c>
      <c r="PWP406" s="105" t="s">
        <v>266</v>
      </c>
      <c r="PWQ406" s="105" t="s">
        <v>266</v>
      </c>
      <c r="PWR406" s="105" t="s">
        <v>266</v>
      </c>
      <c r="PWS406" s="105" t="s">
        <v>266</v>
      </c>
      <c r="PWT406" s="105" t="s">
        <v>266</v>
      </c>
      <c r="PWU406" s="105" t="s">
        <v>266</v>
      </c>
      <c r="PWV406" s="105" t="s">
        <v>266</v>
      </c>
      <c r="PWW406" s="105" t="s">
        <v>266</v>
      </c>
      <c r="PWX406" s="105" t="s">
        <v>266</v>
      </c>
      <c r="PWY406" s="105" t="s">
        <v>266</v>
      </c>
      <c r="PWZ406" s="105" t="s">
        <v>266</v>
      </c>
      <c r="PXA406" s="105" t="s">
        <v>266</v>
      </c>
      <c r="PXB406" s="105" t="s">
        <v>266</v>
      </c>
      <c r="PXC406" s="105" t="s">
        <v>266</v>
      </c>
      <c r="PXD406" s="105" t="s">
        <v>266</v>
      </c>
      <c r="PXE406" s="105" t="s">
        <v>266</v>
      </c>
      <c r="PXF406" s="105" t="s">
        <v>266</v>
      </c>
      <c r="PXG406" s="105" t="s">
        <v>266</v>
      </c>
      <c r="PXH406" s="105" t="s">
        <v>266</v>
      </c>
      <c r="PXI406" s="105" t="s">
        <v>266</v>
      </c>
      <c r="PXJ406" s="105" t="s">
        <v>266</v>
      </c>
      <c r="PXK406" s="105" t="s">
        <v>266</v>
      </c>
      <c r="PXL406" s="105" t="s">
        <v>266</v>
      </c>
      <c r="PXM406" s="105" t="s">
        <v>266</v>
      </c>
      <c r="PXN406" s="105" t="s">
        <v>266</v>
      </c>
      <c r="PXO406" s="105" t="s">
        <v>266</v>
      </c>
      <c r="PXP406" s="105" t="s">
        <v>266</v>
      </c>
      <c r="PXQ406" s="105" t="s">
        <v>266</v>
      </c>
      <c r="PXR406" s="105" t="s">
        <v>266</v>
      </c>
      <c r="PXS406" s="105" t="s">
        <v>266</v>
      </c>
      <c r="PXT406" s="105" t="s">
        <v>266</v>
      </c>
      <c r="PXU406" s="105" t="s">
        <v>266</v>
      </c>
      <c r="PXV406" s="105" t="s">
        <v>266</v>
      </c>
      <c r="PXW406" s="105" t="s">
        <v>266</v>
      </c>
      <c r="PXX406" s="105" t="s">
        <v>266</v>
      </c>
      <c r="PXY406" s="105" t="s">
        <v>266</v>
      </c>
      <c r="PXZ406" s="105" t="s">
        <v>266</v>
      </c>
      <c r="PYA406" s="105" t="s">
        <v>266</v>
      </c>
      <c r="PYB406" s="105" t="s">
        <v>266</v>
      </c>
      <c r="PYC406" s="105" t="s">
        <v>266</v>
      </c>
      <c r="PYD406" s="105" t="s">
        <v>266</v>
      </c>
      <c r="PYE406" s="105" t="s">
        <v>266</v>
      </c>
      <c r="PYF406" s="105" t="s">
        <v>266</v>
      </c>
      <c r="PYG406" s="105" t="s">
        <v>266</v>
      </c>
      <c r="PYH406" s="105" t="s">
        <v>266</v>
      </c>
      <c r="PYI406" s="105" t="s">
        <v>266</v>
      </c>
      <c r="PYJ406" s="105" t="s">
        <v>266</v>
      </c>
      <c r="PYK406" s="105" t="s">
        <v>266</v>
      </c>
      <c r="PYL406" s="105" t="s">
        <v>266</v>
      </c>
      <c r="PYM406" s="105" t="s">
        <v>266</v>
      </c>
      <c r="PYN406" s="105" t="s">
        <v>266</v>
      </c>
      <c r="PYO406" s="105" t="s">
        <v>266</v>
      </c>
      <c r="PYP406" s="105" t="s">
        <v>266</v>
      </c>
      <c r="PYQ406" s="105" t="s">
        <v>266</v>
      </c>
      <c r="PYR406" s="105" t="s">
        <v>266</v>
      </c>
      <c r="PYS406" s="105" t="s">
        <v>266</v>
      </c>
      <c r="PYT406" s="105" t="s">
        <v>266</v>
      </c>
      <c r="PYU406" s="105" t="s">
        <v>266</v>
      </c>
      <c r="PYV406" s="105" t="s">
        <v>266</v>
      </c>
      <c r="PYW406" s="105" t="s">
        <v>266</v>
      </c>
      <c r="PYX406" s="105" t="s">
        <v>266</v>
      </c>
      <c r="PYY406" s="105" t="s">
        <v>266</v>
      </c>
      <c r="PYZ406" s="105" t="s">
        <v>266</v>
      </c>
      <c r="PZA406" s="105" t="s">
        <v>266</v>
      </c>
      <c r="PZB406" s="105" t="s">
        <v>266</v>
      </c>
      <c r="PZC406" s="105" t="s">
        <v>266</v>
      </c>
      <c r="PZD406" s="105" t="s">
        <v>266</v>
      </c>
      <c r="PZE406" s="105" t="s">
        <v>266</v>
      </c>
      <c r="PZF406" s="105" t="s">
        <v>266</v>
      </c>
      <c r="PZG406" s="105" t="s">
        <v>266</v>
      </c>
      <c r="PZH406" s="105" t="s">
        <v>266</v>
      </c>
      <c r="PZI406" s="105" t="s">
        <v>266</v>
      </c>
      <c r="PZJ406" s="105" t="s">
        <v>266</v>
      </c>
      <c r="PZK406" s="105" t="s">
        <v>266</v>
      </c>
      <c r="PZL406" s="105" t="s">
        <v>266</v>
      </c>
      <c r="PZM406" s="105" t="s">
        <v>266</v>
      </c>
      <c r="PZN406" s="105" t="s">
        <v>266</v>
      </c>
      <c r="PZO406" s="105" t="s">
        <v>266</v>
      </c>
      <c r="PZP406" s="105" t="s">
        <v>266</v>
      </c>
      <c r="PZQ406" s="105" t="s">
        <v>266</v>
      </c>
      <c r="PZR406" s="105" t="s">
        <v>266</v>
      </c>
      <c r="PZS406" s="105" t="s">
        <v>266</v>
      </c>
      <c r="PZT406" s="105" t="s">
        <v>266</v>
      </c>
      <c r="PZU406" s="105" t="s">
        <v>266</v>
      </c>
      <c r="PZV406" s="105" t="s">
        <v>266</v>
      </c>
      <c r="PZW406" s="105" t="s">
        <v>266</v>
      </c>
      <c r="PZX406" s="105" t="s">
        <v>266</v>
      </c>
      <c r="PZY406" s="105" t="s">
        <v>266</v>
      </c>
      <c r="PZZ406" s="105" t="s">
        <v>266</v>
      </c>
      <c r="QAA406" s="105" t="s">
        <v>266</v>
      </c>
      <c r="QAB406" s="105" t="s">
        <v>266</v>
      </c>
      <c r="QAC406" s="105" t="s">
        <v>266</v>
      </c>
      <c r="QAD406" s="105" t="s">
        <v>266</v>
      </c>
      <c r="QAE406" s="105" t="s">
        <v>266</v>
      </c>
      <c r="QAF406" s="105" t="s">
        <v>266</v>
      </c>
      <c r="QAG406" s="105" t="s">
        <v>266</v>
      </c>
      <c r="QAH406" s="105" t="s">
        <v>266</v>
      </c>
      <c r="QAI406" s="105" t="s">
        <v>266</v>
      </c>
      <c r="QAJ406" s="105" t="s">
        <v>266</v>
      </c>
      <c r="QAK406" s="105" t="s">
        <v>266</v>
      </c>
      <c r="QAL406" s="105" t="s">
        <v>266</v>
      </c>
      <c r="QAM406" s="105" t="s">
        <v>266</v>
      </c>
      <c r="QAN406" s="105" t="s">
        <v>266</v>
      </c>
      <c r="QAO406" s="105" t="s">
        <v>266</v>
      </c>
      <c r="QAP406" s="105" t="s">
        <v>266</v>
      </c>
      <c r="QAQ406" s="105" t="s">
        <v>266</v>
      </c>
      <c r="QAR406" s="105" t="s">
        <v>266</v>
      </c>
      <c r="QAS406" s="105" t="s">
        <v>266</v>
      </c>
      <c r="QAT406" s="105" t="s">
        <v>266</v>
      </c>
      <c r="QAU406" s="105" t="s">
        <v>266</v>
      </c>
      <c r="QAV406" s="105" t="s">
        <v>266</v>
      </c>
      <c r="QAW406" s="105" t="s">
        <v>266</v>
      </c>
      <c r="QAX406" s="105" t="s">
        <v>266</v>
      </c>
      <c r="QAY406" s="105" t="s">
        <v>266</v>
      </c>
      <c r="QAZ406" s="105" t="s">
        <v>266</v>
      </c>
      <c r="QBA406" s="105" t="s">
        <v>266</v>
      </c>
      <c r="QBB406" s="105" t="s">
        <v>266</v>
      </c>
      <c r="QBC406" s="105" t="s">
        <v>266</v>
      </c>
      <c r="QBD406" s="105" t="s">
        <v>266</v>
      </c>
      <c r="QBE406" s="105" t="s">
        <v>266</v>
      </c>
      <c r="QBF406" s="105" t="s">
        <v>266</v>
      </c>
      <c r="QBG406" s="105" t="s">
        <v>266</v>
      </c>
      <c r="QBH406" s="105" t="s">
        <v>266</v>
      </c>
      <c r="QBI406" s="105" t="s">
        <v>266</v>
      </c>
      <c r="QBJ406" s="105" t="s">
        <v>266</v>
      </c>
      <c r="QBK406" s="105" t="s">
        <v>266</v>
      </c>
      <c r="QBL406" s="105" t="s">
        <v>266</v>
      </c>
      <c r="QBM406" s="105" t="s">
        <v>266</v>
      </c>
      <c r="QBN406" s="105" t="s">
        <v>266</v>
      </c>
      <c r="QBO406" s="105" t="s">
        <v>266</v>
      </c>
      <c r="QBP406" s="105" t="s">
        <v>266</v>
      </c>
      <c r="QBQ406" s="105" t="s">
        <v>266</v>
      </c>
      <c r="QBR406" s="105" t="s">
        <v>266</v>
      </c>
      <c r="QBS406" s="105" t="s">
        <v>266</v>
      </c>
      <c r="QBT406" s="105" t="s">
        <v>266</v>
      </c>
      <c r="QBU406" s="105" t="s">
        <v>266</v>
      </c>
      <c r="QBV406" s="105" t="s">
        <v>266</v>
      </c>
      <c r="QBW406" s="105" t="s">
        <v>266</v>
      </c>
      <c r="QBX406" s="105" t="s">
        <v>266</v>
      </c>
      <c r="QBY406" s="105" t="s">
        <v>266</v>
      </c>
      <c r="QBZ406" s="105" t="s">
        <v>266</v>
      </c>
      <c r="QCA406" s="105" t="s">
        <v>266</v>
      </c>
      <c r="QCB406" s="105" t="s">
        <v>266</v>
      </c>
      <c r="QCC406" s="105" t="s">
        <v>266</v>
      </c>
      <c r="QCD406" s="105" t="s">
        <v>266</v>
      </c>
      <c r="QCE406" s="105" t="s">
        <v>266</v>
      </c>
      <c r="QCF406" s="105" t="s">
        <v>266</v>
      </c>
      <c r="QCG406" s="105" t="s">
        <v>266</v>
      </c>
      <c r="QCH406" s="105" t="s">
        <v>266</v>
      </c>
      <c r="QCI406" s="105" t="s">
        <v>266</v>
      </c>
      <c r="QCJ406" s="105" t="s">
        <v>266</v>
      </c>
      <c r="QCK406" s="105" t="s">
        <v>266</v>
      </c>
      <c r="QCL406" s="105" t="s">
        <v>266</v>
      </c>
      <c r="QCM406" s="105" t="s">
        <v>266</v>
      </c>
      <c r="QCN406" s="105" t="s">
        <v>266</v>
      </c>
      <c r="QCO406" s="105" t="s">
        <v>266</v>
      </c>
      <c r="QCP406" s="105" t="s">
        <v>266</v>
      </c>
      <c r="QCQ406" s="105" t="s">
        <v>266</v>
      </c>
      <c r="QCR406" s="105" t="s">
        <v>266</v>
      </c>
      <c r="QCS406" s="105" t="s">
        <v>266</v>
      </c>
      <c r="QCT406" s="105" t="s">
        <v>266</v>
      </c>
      <c r="QCU406" s="105" t="s">
        <v>266</v>
      </c>
      <c r="QCV406" s="105" t="s">
        <v>266</v>
      </c>
      <c r="QCW406" s="105" t="s">
        <v>266</v>
      </c>
      <c r="QCX406" s="105" t="s">
        <v>266</v>
      </c>
      <c r="QCY406" s="105" t="s">
        <v>266</v>
      </c>
      <c r="QCZ406" s="105" t="s">
        <v>266</v>
      </c>
      <c r="QDA406" s="105" t="s">
        <v>266</v>
      </c>
      <c r="QDB406" s="105" t="s">
        <v>266</v>
      </c>
      <c r="QDC406" s="105" t="s">
        <v>266</v>
      </c>
      <c r="QDD406" s="105" t="s">
        <v>266</v>
      </c>
      <c r="QDE406" s="105" t="s">
        <v>266</v>
      </c>
      <c r="QDF406" s="105" t="s">
        <v>266</v>
      </c>
      <c r="QDG406" s="105" t="s">
        <v>266</v>
      </c>
      <c r="QDH406" s="105" t="s">
        <v>266</v>
      </c>
      <c r="QDI406" s="105" t="s">
        <v>266</v>
      </c>
      <c r="QDJ406" s="105" t="s">
        <v>266</v>
      </c>
      <c r="QDK406" s="105" t="s">
        <v>266</v>
      </c>
      <c r="QDL406" s="105" t="s">
        <v>266</v>
      </c>
      <c r="QDM406" s="105" t="s">
        <v>266</v>
      </c>
      <c r="QDN406" s="105" t="s">
        <v>266</v>
      </c>
      <c r="QDO406" s="105" t="s">
        <v>266</v>
      </c>
      <c r="QDP406" s="105" t="s">
        <v>266</v>
      </c>
      <c r="QDQ406" s="105" t="s">
        <v>266</v>
      </c>
      <c r="QDR406" s="105" t="s">
        <v>266</v>
      </c>
      <c r="QDS406" s="105" t="s">
        <v>266</v>
      </c>
      <c r="QDT406" s="105" t="s">
        <v>266</v>
      </c>
      <c r="QDU406" s="105" t="s">
        <v>266</v>
      </c>
      <c r="QDV406" s="105" t="s">
        <v>266</v>
      </c>
      <c r="QDW406" s="105" t="s">
        <v>266</v>
      </c>
      <c r="QDX406" s="105" t="s">
        <v>266</v>
      </c>
      <c r="QDY406" s="105" t="s">
        <v>266</v>
      </c>
      <c r="QDZ406" s="105" t="s">
        <v>266</v>
      </c>
      <c r="QEA406" s="105" t="s">
        <v>266</v>
      </c>
      <c r="QEB406" s="105" t="s">
        <v>266</v>
      </c>
      <c r="QEC406" s="105" t="s">
        <v>266</v>
      </c>
      <c r="QED406" s="105" t="s">
        <v>266</v>
      </c>
      <c r="QEE406" s="105" t="s">
        <v>266</v>
      </c>
      <c r="QEF406" s="105" t="s">
        <v>266</v>
      </c>
      <c r="QEG406" s="105" t="s">
        <v>266</v>
      </c>
      <c r="QEH406" s="105" t="s">
        <v>266</v>
      </c>
      <c r="QEI406" s="105" t="s">
        <v>266</v>
      </c>
      <c r="QEJ406" s="105" t="s">
        <v>266</v>
      </c>
      <c r="QEK406" s="105" t="s">
        <v>266</v>
      </c>
      <c r="QEL406" s="105" t="s">
        <v>266</v>
      </c>
      <c r="QEM406" s="105" t="s">
        <v>266</v>
      </c>
      <c r="QEN406" s="105" t="s">
        <v>266</v>
      </c>
      <c r="QEO406" s="105" t="s">
        <v>266</v>
      </c>
      <c r="QEP406" s="105" t="s">
        <v>266</v>
      </c>
      <c r="QEQ406" s="105" t="s">
        <v>266</v>
      </c>
      <c r="QER406" s="105" t="s">
        <v>266</v>
      </c>
      <c r="QES406" s="105" t="s">
        <v>266</v>
      </c>
      <c r="QET406" s="105" t="s">
        <v>266</v>
      </c>
      <c r="QEU406" s="105" t="s">
        <v>266</v>
      </c>
      <c r="QEV406" s="105" t="s">
        <v>266</v>
      </c>
      <c r="QEW406" s="105" t="s">
        <v>266</v>
      </c>
      <c r="QEX406" s="105" t="s">
        <v>266</v>
      </c>
      <c r="QEY406" s="105" t="s">
        <v>266</v>
      </c>
      <c r="QEZ406" s="105" t="s">
        <v>266</v>
      </c>
      <c r="QFA406" s="105" t="s">
        <v>266</v>
      </c>
      <c r="QFB406" s="105" t="s">
        <v>266</v>
      </c>
      <c r="QFC406" s="105" t="s">
        <v>266</v>
      </c>
      <c r="QFD406" s="105" t="s">
        <v>266</v>
      </c>
      <c r="QFE406" s="105" t="s">
        <v>266</v>
      </c>
      <c r="QFF406" s="105" t="s">
        <v>266</v>
      </c>
      <c r="QFG406" s="105" t="s">
        <v>266</v>
      </c>
      <c r="QFH406" s="105" t="s">
        <v>266</v>
      </c>
      <c r="QFI406" s="105" t="s">
        <v>266</v>
      </c>
      <c r="QFJ406" s="105" t="s">
        <v>266</v>
      </c>
      <c r="QFK406" s="105" t="s">
        <v>266</v>
      </c>
      <c r="QFL406" s="105" t="s">
        <v>266</v>
      </c>
      <c r="QFM406" s="105" t="s">
        <v>266</v>
      </c>
      <c r="QFN406" s="105" t="s">
        <v>266</v>
      </c>
      <c r="QFO406" s="105" t="s">
        <v>266</v>
      </c>
      <c r="QFP406" s="105" t="s">
        <v>266</v>
      </c>
      <c r="QFQ406" s="105" t="s">
        <v>266</v>
      </c>
      <c r="QFR406" s="105" t="s">
        <v>266</v>
      </c>
      <c r="QFS406" s="105" t="s">
        <v>266</v>
      </c>
      <c r="QFT406" s="105" t="s">
        <v>266</v>
      </c>
      <c r="QFU406" s="105" t="s">
        <v>266</v>
      </c>
      <c r="QFV406" s="105" t="s">
        <v>266</v>
      </c>
      <c r="QFW406" s="105" t="s">
        <v>266</v>
      </c>
      <c r="QFX406" s="105" t="s">
        <v>266</v>
      </c>
      <c r="QFY406" s="105" t="s">
        <v>266</v>
      </c>
      <c r="QFZ406" s="105" t="s">
        <v>266</v>
      </c>
      <c r="QGA406" s="105" t="s">
        <v>266</v>
      </c>
      <c r="QGB406" s="105" t="s">
        <v>266</v>
      </c>
      <c r="QGC406" s="105" t="s">
        <v>266</v>
      </c>
      <c r="QGD406" s="105" t="s">
        <v>266</v>
      </c>
      <c r="QGE406" s="105" t="s">
        <v>266</v>
      </c>
      <c r="QGF406" s="105" t="s">
        <v>266</v>
      </c>
      <c r="QGG406" s="105" t="s">
        <v>266</v>
      </c>
      <c r="QGH406" s="105" t="s">
        <v>266</v>
      </c>
      <c r="QGI406" s="105" t="s">
        <v>266</v>
      </c>
      <c r="QGJ406" s="105" t="s">
        <v>266</v>
      </c>
      <c r="QGK406" s="105" t="s">
        <v>266</v>
      </c>
      <c r="QGL406" s="105" t="s">
        <v>266</v>
      </c>
      <c r="QGM406" s="105" t="s">
        <v>266</v>
      </c>
      <c r="QGN406" s="105" t="s">
        <v>266</v>
      </c>
      <c r="QGO406" s="105" t="s">
        <v>266</v>
      </c>
      <c r="QGP406" s="105" t="s">
        <v>266</v>
      </c>
      <c r="QGQ406" s="105" t="s">
        <v>266</v>
      </c>
      <c r="QGR406" s="105" t="s">
        <v>266</v>
      </c>
      <c r="QGS406" s="105" t="s">
        <v>266</v>
      </c>
      <c r="QGT406" s="105" t="s">
        <v>266</v>
      </c>
      <c r="QGU406" s="105" t="s">
        <v>266</v>
      </c>
      <c r="QGV406" s="105" t="s">
        <v>266</v>
      </c>
      <c r="QGW406" s="105" t="s">
        <v>266</v>
      </c>
      <c r="QGX406" s="105" t="s">
        <v>266</v>
      </c>
      <c r="QGY406" s="105" t="s">
        <v>266</v>
      </c>
      <c r="QGZ406" s="105" t="s">
        <v>266</v>
      </c>
      <c r="QHA406" s="105" t="s">
        <v>266</v>
      </c>
      <c r="QHB406" s="105" t="s">
        <v>266</v>
      </c>
      <c r="QHC406" s="105" t="s">
        <v>266</v>
      </c>
      <c r="QHD406" s="105" t="s">
        <v>266</v>
      </c>
      <c r="QHE406" s="105" t="s">
        <v>266</v>
      </c>
      <c r="QHF406" s="105" t="s">
        <v>266</v>
      </c>
      <c r="QHG406" s="105" t="s">
        <v>266</v>
      </c>
      <c r="QHH406" s="105" t="s">
        <v>266</v>
      </c>
      <c r="QHI406" s="105" t="s">
        <v>266</v>
      </c>
      <c r="QHJ406" s="105" t="s">
        <v>266</v>
      </c>
      <c r="QHK406" s="105" t="s">
        <v>266</v>
      </c>
      <c r="QHL406" s="105" t="s">
        <v>266</v>
      </c>
      <c r="QHM406" s="105" t="s">
        <v>266</v>
      </c>
      <c r="QHN406" s="105" t="s">
        <v>266</v>
      </c>
      <c r="QHO406" s="105" t="s">
        <v>266</v>
      </c>
      <c r="QHP406" s="105" t="s">
        <v>266</v>
      </c>
      <c r="QHQ406" s="105" t="s">
        <v>266</v>
      </c>
      <c r="QHR406" s="105" t="s">
        <v>266</v>
      </c>
      <c r="QHS406" s="105" t="s">
        <v>266</v>
      </c>
      <c r="QHT406" s="105" t="s">
        <v>266</v>
      </c>
      <c r="QHU406" s="105" t="s">
        <v>266</v>
      </c>
      <c r="QHV406" s="105" t="s">
        <v>266</v>
      </c>
      <c r="QHW406" s="105" t="s">
        <v>266</v>
      </c>
      <c r="QHX406" s="105" t="s">
        <v>266</v>
      </c>
      <c r="QHY406" s="105" t="s">
        <v>266</v>
      </c>
      <c r="QHZ406" s="105" t="s">
        <v>266</v>
      </c>
      <c r="QIA406" s="105" t="s">
        <v>266</v>
      </c>
      <c r="QIB406" s="105" t="s">
        <v>266</v>
      </c>
      <c r="QIC406" s="105" t="s">
        <v>266</v>
      </c>
      <c r="QID406" s="105" t="s">
        <v>266</v>
      </c>
      <c r="QIE406" s="105" t="s">
        <v>266</v>
      </c>
      <c r="QIF406" s="105" t="s">
        <v>266</v>
      </c>
      <c r="QIG406" s="105" t="s">
        <v>266</v>
      </c>
      <c r="QIH406" s="105" t="s">
        <v>266</v>
      </c>
      <c r="QII406" s="105" t="s">
        <v>266</v>
      </c>
      <c r="QIJ406" s="105" t="s">
        <v>266</v>
      </c>
      <c r="QIK406" s="105" t="s">
        <v>266</v>
      </c>
      <c r="QIL406" s="105" t="s">
        <v>266</v>
      </c>
      <c r="QIM406" s="105" t="s">
        <v>266</v>
      </c>
      <c r="QIN406" s="105" t="s">
        <v>266</v>
      </c>
      <c r="QIO406" s="105" t="s">
        <v>266</v>
      </c>
      <c r="QIP406" s="105" t="s">
        <v>266</v>
      </c>
      <c r="QIQ406" s="105" t="s">
        <v>266</v>
      </c>
      <c r="QIR406" s="105" t="s">
        <v>266</v>
      </c>
      <c r="QIS406" s="105" t="s">
        <v>266</v>
      </c>
      <c r="QIT406" s="105" t="s">
        <v>266</v>
      </c>
      <c r="QIU406" s="105" t="s">
        <v>266</v>
      </c>
      <c r="QIV406" s="105" t="s">
        <v>266</v>
      </c>
      <c r="QIW406" s="105" t="s">
        <v>266</v>
      </c>
      <c r="QIX406" s="105" t="s">
        <v>266</v>
      </c>
      <c r="QIY406" s="105" t="s">
        <v>266</v>
      </c>
      <c r="QIZ406" s="105" t="s">
        <v>266</v>
      </c>
      <c r="QJA406" s="105" t="s">
        <v>266</v>
      </c>
      <c r="QJB406" s="105" t="s">
        <v>266</v>
      </c>
      <c r="QJC406" s="105" t="s">
        <v>266</v>
      </c>
      <c r="QJD406" s="105" t="s">
        <v>266</v>
      </c>
      <c r="QJE406" s="105" t="s">
        <v>266</v>
      </c>
      <c r="QJF406" s="105" t="s">
        <v>266</v>
      </c>
      <c r="QJG406" s="105" t="s">
        <v>266</v>
      </c>
      <c r="QJH406" s="105" t="s">
        <v>266</v>
      </c>
      <c r="QJI406" s="105" t="s">
        <v>266</v>
      </c>
      <c r="QJJ406" s="105" t="s">
        <v>266</v>
      </c>
      <c r="QJK406" s="105" t="s">
        <v>266</v>
      </c>
      <c r="QJL406" s="105" t="s">
        <v>266</v>
      </c>
      <c r="QJM406" s="105" t="s">
        <v>266</v>
      </c>
      <c r="QJN406" s="105" t="s">
        <v>266</v>
      </c>
      <c r="QJO406" s="105" t="s">
        <v>266</v>
      </c>
      <c r="QJP406" s="105" t="s">
        <v>266</v>
      </c>
      <c r="QJQ406" s="105" t="s">
        <v>266</v>
      </c>
      <c r="QJR406" s="105" t="s">
        <v>266</v>
      </c>
      <c r="QJS406" s="105" t="s">
        <v>266</v>
      </c>
      <c r="QJT406" s="105" t="s">
        <v>266</v>
      </c>
      <c r="QJU406" s="105" t="s">
        <v>266</v>
      </c>
      <c r="QJV406" s="105" t="s">
        <v>266</v>
      </c>
      <c r="QJW406" s="105" t="s">
        <v>266</v>
      </c>
      <c r="QJX406" s="105" t="s">
        <v>266</v>
      </c>
      <c r="QJY406" s="105" t="s">
        <v>266</v>
      </c>
      <c r="QJZ406" s="105" t="s">
        <v>266</v>
      </c>
      <c r="QKA406" s="105" t="s">
        <v>266</v>
      </c>
      <c r="QKB406" s="105" t="s">
        <v>266</v>
      </c>
      <c r="QKC406" s="105" t="s">
        <v>266</v>
      </c>
      <c r="QKD406" s="105" t="s">
        <v>266</v>
      </c>
      <c r="QKE406" s="105" t="s">
        <v>266</v>
      </c>
      <c r="QKF406" s="105" t="s">
        <v>266</v>
      </c>
      <c r="QKG406" s="105" t="s">
        <v>266</v>
      </c>
      <c r="QKH406" s="105" t="s">
        <v>266</v>
      </c>
      <c r="QKI406" s="105" t="s">
        <v>266</v>
      </c>
      <c r="QKJ406" s="105" t="s">
        <v>266</v>
      </c>
      <c r="QKK406" s="105" t="s">
        <v>266</v>
      </c>
      <c r="QKL406" s="105" t="s">
        <v>266</v>
      </c>
      <c r="QKM406" s="105" t="s">
        <v>266</v>
      </c>
      <c r="QKN406" s="105" t="s">
        <v>266</v>
      </c>
      <c r="QKO406" s="105" t="s">
        <v>266</v>
      </c>
      <c r="QKP406" s="105" t="s">
        <v>266</v>
      </c>
      <c r="QKQ406" s="105" t="s">
        <v>266</v>
      </c>
      <c r="QKR406" s="105" t="s">
        <v>266</v>
      </c>
      <c r="QKS406" s="105" t="s">
        <v>266</v>
      </c>
      <c r="QKT406" s="105" t="s">
        <v>266</v>
      </c>
      <c r="QKU406" s="105" t="s">
        <v>266</v>
      </c>
      <c r="QKV406" s="105" t="s">
        <v>266</v>
      </c>
      <c r="QKW406" s="105" t="s">
        <v>266</v>
      </c>
      <c r="QKX406" s="105" t="s">
        <v>266</v>
      </c>
      <c r="QKY406" s="105" t="s">
        <v>266</v>
      </c>
      <c r="QKZ406" s="105" t="s">
        <v>266</v>
      </c>
      <c r="QLA406" s="105" t="s">
        <v>266</v>
      </c>
      <c r="QLB406" s="105" t="s">
        <v>266</v>
      </c>
      <c r="QLC406" s="105" t="s">
        <v>266</v>
      </c>
      <c r="QLD406" s="105" t="s">
        <v>266</v>
      </c>
      <c r="QLE406" s="105" t="s">
        <v>266</v>
      </c>
      <c r="QLF406" s="105" t="s">
        <v>266</v>
      </c>
      <c r="QLG406" s="105" t="s">
        <v>266</v>
      </c>
      <c r="QLH406" s="105" t="s">
        <v>266</v>
      </c>
      <c r="QLI406" s="105" t="s">
        <v>266</v>
      </c>
      <c r="QLJ406" s="105" t="s">
        <v>266</v>
      </c>
      <c r="QLK406" s="105" t="s">
        <v>266</v>
      </c>
      <c r="QLL406" s="105" t="s">
        <v>266</v>
      </c>
      <c r="QLM406" s="105" t="s">
        <v>266</v>
      </c>
      <c r="QLN406" s="105" t="s">
        <v>266</v>
      </c>
      <c r="QLO406" s="105" t="s">
        <v>266</v>
      </c>
      <c r="QLP406" s="105" t="s">
        <v>266</v>
      </c>
      <c r="QLQ406" s="105" t="s">
        <v>266</v>
      </c>
      <c r="QLR406" s="105" t="s">
        <v>266</v>
      </c>
      <c r="QLS406" s="105" t="s">
        <v>266</v>
      </c>
      <c r="QLT406" s="105" t="s">
        <v>266</v>
      </c>
      <c r="QLU406" s="105" t="s">
        <v>266</v>
      </c>
      <c r="QLV406" s="105" t="s">
        <v>266</v>
      </c>
      <c r="QLW406" s="105" t="s">
        <v>266</v>
      </c>
      <c r="QLX406" s="105" t="s">
        <v>266</v>
      </c>
      <c r="QLY406" s="105" t="s">
        <v>266</v>
      </c>
      <c r="QLZ406" s="105" t="s">
        <v>266</v>
      </c>
      <c r="QMA406" s="105" t="s">
        <v>266</v>
      </c>
      <c r="QMB406" s="105" t="s">
        <v>266</v>
      </c>
      <c r="QMC406" s="105" t="s">
        <v>266</v>
      </c>
      <c r="QMD406" s="105" t="s">
        <v>266</v>
      </c>
      <c r="QME406" s="105" t="s">
        <v>266</v>
      </c>
      <c r="QMF406" s="105" t="s">
        <v>266</v>
      </c>
      <c r="QMG406" s="105" t="s">
        <v>266</v>
      </c>
      <c r="QMH406" s="105" t="s">
        <v>266</v>
      </c>
      <c r="QMI406" s="105" t="s">
        <v>266</v>
      </c>
      <c r="QMJ406" s="105" t="s">
        <v>266</v>
      </c>
      <c r="QMK406" s="105" t="s">
        <v>266</v>
      </c>
      <c r="QML406" s="105" t="s">
        <v>266</v>
      </c>
      <c r="QMM406" s="105" t="s">
        <v>266</v>
      </c>
      <c r="QMN406" s="105" t="s">
        <v>266</v>
      </c>
      <c r="QMO406" s="105" t="s">
        <v>266</v>
      </c>
      <c r="QMP406" s="105" t="s">
        <v>266</v>
      </c>
      <c r="QMQ406" s="105" t="s">
        <v>266</v>
      </c>
      <c r="QMR406" s="105" t="s">
        <v>266</v>
      </c>
      <c r="QMS406" s="105" t="s">
        <v>266</v>
      </c>
      <c r="QMT406" s="105" t="s">
        <v>266</v>
      </c>
      <c r="QMU406" s="105" t="s">
        <v>266</v>
      </c>
      <c r="QMV406" s="105" t="s">
        <v>266</v>
      </c>
      <c r="QMW406" s="105" t="s">
        <v>266</v>
      </c>
      <c r="QMX406" s="105" t="s">
        <v>266</v>
      </c>
      <c r="QMY406" s="105" t="s">
        <v>266</v>
      </c>
      <c r="QMZ406" s="105" t="s">
        <v>266</v>
      </c>
      <c r="QNA406" s="105" t="s">
        <v>266</v>
      </c>
      <c r="QNB406" s="105" t="s">
        <v>266</v>
      </c>
      <c r="QNC406" s="105" t="s">
        <v>266</v>
      </c>
      <c r="QND406" s="105" t="s">
        <v>266</v>
      </c>
      <c r="QNE406" s="105" t="s">
        <v>266</v>
      </c>
      <c r="QNF406" s="105" t="s">
        <v>266</v>
      </c>
      <c r="QNG406" s="105" t="s">
        <v>266</v>
      </c>
      <c r="QNH406" s="105" t="s">
        <v>266</v>
      </c>
      <c r="QNI406" s="105" t="s">
        <v>266</v>
      </c>
      <c r="QNJ406" s="105" t="s">
        <v>266</v>
      </c>
      <c r="QNK406" s="105" t="s">
        <v>266</v>
      </c>
      <c r="QNL406" s="105" t="s">
        <v>266</v>
      </c>
      <c r="QNM406" s="105" t="s">
        <v>266</v>
      </c>
      <c r="QNN406" s="105" t="s">
        <v>266</v>
      </c>
      <c r="QNO406" s="105" t="s">
        <v>266</v>
      </c>
      <c r="QNP406" s="105" t="s">
        <v>266</v>
      </c>
      <c r="QNQ406" s="105" t="s">
        <v>266</v>
      </c>
      <c r="QNR406" s="105" t="s">
        <v>266</v>
      </c>
      <c r="QNS406" s="105" t="s">
        <v>266</v>
      </c>
      <c r="QNT406" s="105" t="s">
        <v>266</v>
      </c>
      <c r="QNU406" s="105" t="s">
        <v>266</v>
      </c>
      <c r="QNV406" s="105" t="s">
        <v>266</v>
      </c>
      <c r="QNW406" s="105" t="s">
        <v>266</v>
      </c>
      <c r="QNX406" s="105" t="s">
        <v>266</v>
      </c>
      <c r="QNY406" s="105" t="s">
        <v>266</v>
      </c>
      <c r="QNZ406" s="105" t="s">
        <v>266</v>
      </c>
      <c r="QOA406" s="105" t="s">
        <v>266</v>
      </c>
      <c r="QOB406" s="105" t="s">
        <v>266</v>
      </c>
      <c r="QOC406" s="105" t="s">
        <v>266</v>
      </c>
      <c r="QOD406" s="105" t="s">
        <v>266</v>
      </c>
      <c r="QOE406" s="105" t="s">
        <v>266</v>
      </c>
      <c r="QOF406" s="105" t="s">
        <v>266</v>
      </c>
      <c r="QOG406" s="105" t="s">
        <v>266</v>
      </c>
      <c r="QOH406" s="105" t="s">
        <v>266</v>
      </c>
      <c r="QOI406" s="105" t="s">
        <v>266</v>
      </c>
      <c r="QOJ406" s="105" t="s">
        <v>266</v>
      </c>
      <c r="QOK406" s="105" t="s">
        <v>266</v>
      </c>
      <c r="QOL406" s="105" t="s">
        <v>266</v>
      </c>
      <c r="QOM406" s="105" t="s">
        <v>266</v>
      </c>
      <c r="QON406" s="105" t="s">
        <v>266</v>
      </c>
      <c r="QOO406" s="105" t="s">
        <v>266</v>
      </c>
      <c r="QOP406" s="105" t="s">
        <v>266</v>
      </c>
      <c r="QOQ406" s="105" t="s">
        <v>266</v>
      </c>
      <c r="QOR406" s="105" t="s">
        <v>266</v>
      </c>
      <c r="QOS406" s="105" t="s">
        <v>266</v>
      </c>
      <c r="QOT406" s="105" t="s">
        <v>266</v>
      </c>
      <c r="QOU406" s="105" t="s">
        <v>266</v>
      </c>
      <c r="QOV406" s="105" t="s">
        <v>266</v>
      </c>
      <c r="QOW406" s="105" t="s">
        <v>266</v>
      </c>
      <c r="QOX406" s="105" t="s">
        <v>266</v>
      </c>
      <c r="QOY406" s="105" t="s">
        <v>266</v>
      </c>
      <c r="QOZ406" s="105" t="s">
        <v>266</v>
      </c>
      <c r="QPA406" s="105" t="s">
        <v>266</v>
      </c>
      <c r="QPB406" s="105" t="s">
        <v>266</v>
      </c>
      <c r="QPC406" s="105" t="s">
        <v>266</v>
      </c>
      <c r="QPD406" s="105" t="s">
        <v>266</v>
      </c>
      <c r="QPE406" s="105" t="s">
        <v>266</v>
      </c>
      <c r="QPF406" s="105" t="s">
        <v>266</v>
      </c>
      <c r="QPG406" s="105" t="s">
        <v>266</v>
      </c>
      <c r="QPH406" s="105" t="s">
        <v>266</v>
      </c>
      <c r="QPI406" s="105" t="s">
        <v>266</v>
      </c>
      <c r="QPJ406" s="105" t="s">
        <v>266</v>
      </c>
      <c r="QPK406" s="105" t="s">
        <v>266</v>
      </c>
      <c r="QPL406" s="105" t="s">
        <v>266</v>
      </c>
      <c r="QPM406" s="105" t="s">
        <v>266</v>
      </c>
      <c r="QPN406" s="105" t="s">
        <v>266</v>
      </c>
      <c r="QPO406" s="105" t="s">
        <v>266</v>
      </c>
      <c r="QPP406" s="105" t="s">
        <v>266</v>
      </c>
      <c r="QPQ406" s="105" t="s">
        <v>266</v>
      </c>
      <c r="QPR406" s="105" t="s">
        <v>266</v>
      </c>
      <c r="QPS406" s="105" t="s">
        <v>266</v>
      </c>
      <c r="QPT406" s="105" t="s">
        <v>266</v>
      </c>
      <c r="QPU406" s="105" t="s">
        <v>266</v>
      </c>
      <c r="QPV406" s="105" t="s">
        <v>266</v>
      </c>
      <c r="QPW406" s="105" t="s">
        <v>266</v>
      </c>
      <c r="QPX406" s="105" t="s">
        <v>266</v>
      </c>
      <c r="QPY406" s="105" t="s">
        <v>266</v>
      </c>
      <c r="QPZ406" s="105" t="s">
        <v>266</v>
      </c>
      <c r="QQA406" s="105" t="s">
        <v>266</v>
      </c>
      <c r="QQB406" s="105" t="s">
        <v>266</v>
      </c>
      <c r="QQC406" s="105" t="s">
        <v>266</v>
      </c>
      <c r="QQD406" s="105" t="s">
        <v>266</v>
      </c>
      <c r="QQE406" s="105" t="s">
        <v>266</v>
      </c>
      <c r="QQF406" s="105" t="s">
        <v>266</v>
      </c>
      <c r="QQG406" s="105" t="s">
        <v>266</v>
      </c>
      <c r="QQH406" s="105" t="s">
        <v>266</v>
      </c>
      <c r="QQI406" s="105" t="s">
        <v>266</v>
      </c>
      <c r="QQJ406" s="105" t="s">
        <v>266</v>
      </c>
      <c r="QQK406" s="105" t="s">
        <v>266</v>
      </c>
      <c r="QQL406" s="105" t="s">
        <v>266</v>
      </c>
      <c r="QQM406" s="105" t="s">
        <v>266</v>
      </c>
      <c r="QQN406" s="105" t="s">
        <v>266</v>
      </c>
      <c r="QQO406" s="105" t="s">
        <v>266</v>
      </c>
      <c r="QQP406" s="105" t="s">
        <v>266</v>
      </c>
      <c r="QQQ406" s="105" t="s">
        <v>266</v>
      </c>
      <c r="QQR406" s="105" t="s">
        <v>266</v>
      </c>
      <c r="QQS406" s="105" t="s">
        <v>266</v>
      </c>
      <c r="QQT406" s="105" t="s">
        <v>266</v>
      </c>
      <c r="QQU406" s="105" t="s">
        <v>266</v>
      </c>
      <c r="QQV406" s="105" t="s">
        <v>266</v>
      </c>
      <c r="QQW406" s="105" t="s">
        <v>266</v>
      </c>
      <c r="QQX406" s="105" t="s">
        <v>266</v>
      </c>
      <c r="QQY406" s="105" t="s">
        <v>266</v>
      </c>
      <c r="QQZ406" s="105" t="s">
        <v>266</v>
      </c>
      <c r="QRA406" s="105" t="s">
        <v>266</v>
      </c>
      <c r="QRB406" s="105" t="s">
        <v>266</v>
      </c>
      <c r="QRC406" s="105" t="s">
        <v>266</v>
      </c>
      <c r="QRD406" s="105" t="s">
        <v>266</v>
      </c>
      <c r="QRE406" s="105" t="s">
        <v>266</v>
      </c>
      <c r="QRF406" s="105" t="s">
        <v>266</v>
      </c>
      <c r="QRG406" s="105" t="s">
        <v>266</v>
      </c>
      <c r="QRH406" s="105" t="s">
        <v>266</v>
      </c>
      <c r="QRI406" s="105" t="s">
        <v>266</v>
      </c>
      <c r="QRJ406" s="105" t="s">
        <v>266</v>
      </c>
      <c r="QRK406" s="105" t="s">
        <v>266</v>
      </c>
      <c r="QRL406" s="105" t="s">
        <v>266</v>
      </c>
      <c r="QRM406" s="105" t="s">
        <v>266</v>
      </c>
      <c r="QRN406" s="105" t="s">
        <v>266</v>
      </c>
      <c r="QRO406" s="105" t="s">
        <v>266</v>
      </c>
      <c r="QRP406" s="105" t="s">
        <v>266</v>
      </c>
      <c r="QRQ406" s="105" t="s">
        <v>266</v>
      </c>
      <c r="QRR406" s="105" t="s">
        <v>266</v>
      </c>
      <c r="QRS406" s="105" t="s">
        <v>266</v>
      </c>
      <c r="QRT406" s="105" t="s">
        <v>266</v>
      </c>
      <c r="QRU406" s="105" t="s">
        <v>266</v>
      </c>
      <c r="QRV406" s="105" t="s">
        <v>266</v>
      </c>
      <c r="QRW406" s="105" t="s">
        <v>266</v>
      </c>
      <c r="QRX406" s="105" t="s">
        <v>266</v>
      </c>
      <c r="QRY406" s="105" t="s">
        <v>266</v>
      </c>
      <c r="QRZ406" s="105" t="s">
        <v>266</v>
      </c>
      <c r="QSA406" s="105" t="s">
        <v>266</v>
      </c>
      <c r="QSB406" s="105" t="s">
        <v>266</v>
      </c>
      <c r="QSC406" s="105" t="s">
        <v>266</v>
      </c>
      <c r="QSD406" s="105" t="s">
        <v>266</v>
      </c>
      <c r="QSE406" s="105" t="s">
        <v>266</v>
      </c>
      <c r="QSF406" s="105" t="s">
        <v>266</v>
      </c>
      <c r="QSG406" s="105" t="s">
        <v>266</v>
      </c>
      <c r="QSH406" s="105" t="s">
        <v>266</v>
      </c>
      <c r="QSI406" s="105" t="s">
        <v>266</v>
      </c>
      <c r="QSJ406" s="105" t="s">
        <v>266</v>
      </c>
      <c r="QSK406" s="105" t="s">
        <v>266</v>
      </c>
      <c r="QSL406" s="105" t="s">
        <v>266</v>
      </c>
      <c r="QSM406" s="105" t="s">
        <v>266</v>
      </c>
      <c r="QSN406" s="105" t="s">
        <v>266</v>
      </c>
      <c r="QSO406" s="105" t="s">
        <v>266</v>
      </c>
      <c r="QSP406" s="105" t="s">
        <v>266</v>
      </c>
      <c r="QSQ406" s="105" t="s">
        <v>266</v>
      </c>
      <c r="QSR406" s="105" t="s">
        <v>266</v>
      </c>
      <c r="QSS406" s="105" t="s">
        <v>266</v>
      </c>
      <c r="QST406" s="105" t="s">
        <v>266</v>
      </c>
      <c r="QSU406" s="105" t="s">
        <v>266</v>
      </c>
      <c r="QSV406" s="105" t="s">
        <v>266</v>
      </c>
      <c r="QSW406" s="105" t="s">
        <v>266</v>
      </c>
      <c r="QSX406" s="105" t="s">
        <v>266</v>
      </c>
      <c r="QSY406" s="105" t="s">
        <v>266</v>
      </c>
      <c r="QSZ406" s="105" t="s">
        <v>266</v>
      </c>
      <c r="QTA406" s="105" t="s">
        <v>266</v>
      </c>
      <c r="QTB406" s="105" t="s">
        <v>266</v>
      </c>
      <c r="QTC406" s="105" t="s">
        <v>266</v>
      </c>
      <c r="QTD406" s="105" t="s">
        <v>266</v>
      </c>
      <c r="QTE406" s="105" t="s">
        <v>266</v>
      </c>
      <c r="QTF406" s="105" t="s">
        <v>266</v>
      </c>
      <c r="QTG406" s="105" t="s">
        <v>266</v>
      </c>
      <c r="QTH406" s="105" t="s">
        <v>266</v>
      </c>
      <c r="QTI406" s="105" t="s">
        <v>266</v>
      </c>
      <c r="QTJ406" s="105" t="s">
        <v>266</v>
      </c>
      <c r="QTK406" s="105" t="s">
        <v>266</v>
      </c>
      <c r="QTL406" s="105" t="s">
        <v>266</v>
      </c>
      <c r="QTM406" s="105" t="s">
        <v>266</v>
      </c>
      <c r="QTN406" s="105" t="s">
        <v>266</v>
      </c>
      <c r="QTO406" s="105" t="s">
        <v>266</v>
      </c>
      <c r="QTP406" s="105" t="s">
        <v>266</v>
      </c>
      <c r="QTQ406" s="105" t="s">
        <v>266</v>
      </c>
      <c r="QTR406" s="105" t="s">
        <v>266</v>
      </c>
      <c r="QTS406" s="105" t="s">
        <v>266</v>
      </c>
      <c r="QTT406" s="105" t="s">
        <v>266</v>
      </c>
      <c r="QTU406" s="105" t="s">
        <v>266</v>
      </c>
      <c r="QTV406" s="105" t="s">
        <v>266</v>
      </c>
      <c r="QTW406" s="105" t="s">
        <v>266</v>
      </c>
      <c r="QTX406" s="105" t="s">
        <v>266</v>
      </c>
      <c r="QTY406" s="105" t="s">
        <v>266</v>
      </c>
      <c r="QTZ406" s="105" t="s">
        <v>266</v>
      </c>
      <c r="QUA406" s="105" t="s">
        <v>266</v>
      </c>
      <c r="QUB406" s="105" t="s">
        <v>266</v>
      </c>
      <c r="QUC406" s="105" t="s">
        <v>266</v>
      </c>
      <c r="QUD406" s="105" t="s">
        <v>266</v>
      </c>
      <c r="QUE406" s="105" t="s">
        <v>266</v>
      </c>
      <c r="QUF406" s="105" t="s">
        <v>266</v>
      </c>
      <c r="QUG406" s="105" t="s">
        <v>266</v>
      </c>
      <c r="QUH406" s="105" t="s">
        <v>266</v>
      </c>
      <c r="QUI406" s="105" t="s">
        <v>266</v>
      </c>
      <c r="QUJ406" s="105" t="s">
        <v>266</v>
      </c>
      <c r="QUK406" s="105" t="s">
        <v>266</v>
      </c>
      <c r="QUL406" s="105" t="s">
        <v>266</v>
      </c>
      <c r="QUM406" s="105" t="s">
        <v>266</v>
      </c>
      <c r="QUN406" s="105" t="s">
        <v>266</v>
      </c>
      <c r="QUO406" s="105" t="s">
        <v>266</v>
      </c>
      <c r="QUP406" s="105" t="s">
        <v>266</v>
      </c>
      <c r="QUQ406" s="105" t="s">
        <v>266</v>
      </c>
      <c r="QUR406" s="105" t="s">
        <v>266</v>
      </c>
      <c r="QUS406" s="105" t="s">
        <v>266</v>
      </c>
      <c r="QUT406" s="105" t="s">
        <v>266</v>
      </c>
      <c r="QUU406" s="105" t="s">
        <v>266</v>
      </c>
      <c r="QUV406" s="105" t="s">
        <v>266</v>
      </c>
      <c r="QUW406" s="105" t="s">
        <v>266</v>
      </c>
      <c r="QUX406" s="105" t="s">
        <v>266</v>
      </c>
      <c r="QUY406" s="105" t="s">
        <v>266</v>
      </c>
      <c r="QUZ406" s="105" t="s">
        <v>266</v>
      </c>
      <c r="QVA406" s="105" t="s">
        <v>266</v>
      </c>
      <c r="QVB406" s="105" t="s">
        <v>266</v>
      </c>
      <c r="QVC406" s="105" t="s">
        <v>266</v>
      </c>
      <c r="QVD406" s="105" t="s">
        <v>266</v>
      </c>
      <c r="QVE406" s="105" t="s">
        <v>266</v>
      </c>
      <c r="QVF406" s="105" t="s">
        <v>266</v>
      </c>
      <c r="QVG406" s="105" t="s">
        <v>266</v>
      </c>
      <c r="QVH406" s="105" t="s">
        <v>266</v>
      </c>
      <c r="QVI406" s="105" t="s">
        <v>266</v>
      </c>
      <c r="QVJ406" s="105" t="s">
        <v>266</v>
      </c>
      <c r="QVK406" s="105" t="s">
        <v>266</v>
      </c>
      <c r="QVL406" s="105" t="s">
        <v>266</v>
      </c>
      <c r="QVM406" s="105" t="s">
        <v>266</v>
      </c>
      <c r="QVN406" s="105" t="s">
        <v>266</v>
      </c>
      <c r="QVO406" s="105" t="s">
        <v>266</v>
      </c>
      <c r="QVP406" s="105" t="s">
        <v>266</v>
      </c>
      <c r="QVQ406" s="105" t="s">
        <v>266</v>
      </c>
      <c r="QVR406" s="105" t="s">
        <v>266</v>
      </c>
      <c r="QVS406" s="105" t="s">
        <v>266</v>
      </c>
      <c r="QVT406" s="105" t="s">
        <v>266</v>
      </c>
      <c r="QVU406" s="105" t="s">
        <v>266</v>
      </c>
      <c r="QVV406" s="105" t="s">
        <v>266</v>
      </c>
      <c r="QVW406" s="105" t="s">
        <v>266</v>
      </c>
      <c r="QVX406" s="105" t="s">
        <v>266</v>
      </c>
      <c r="QVY406" s="105" t="s">
        <v>266</v>
      </c>
      <c r="QVZ406" s="105" t="s">
        <v>266</v>
      </c>
      <c r="QWA406" s="105" t="s">
        <v>266</v>
      </c>
      <c r="QWB406" s="105" t="s">
        <v>266</v>
      </c>
      <c r="QWC406" s="105" t="s">
        <v>266</v>
      </c>
      <c r="QWD406" s="105" t="s">
        <v>266</v>
      </c>
      <c r="QWE406" s="105" t="s">
        <v>266</v>
      </c>
      <c r="QWF406" s="105" t="s">
        <v>266</v>
      </c>
      <c r="QWG406" s="105" t="s">
        <v>266</v>
      </c>
      <c r="QWH406" s="105" t="s">
        <v>266</v>
      </c>
      <c r="QWI406" s="105" t="s">
        <v>266</v>
      </c>
      <c r="QWJ406" s="105" t="s">
        <v>266</v>
      </c>
      <c r="QWK406" s="105" t="s">
        <v>266</v>
      </c>
      <c r="QWL406" s="105" t="s">
        <v>266</v>
      </c>
      <c r="QWM406" s="105" t="s">
        <v>266</v>
      </c>
      <c r="QWN406" s="105" t="s">
        <v>266</v>
      </c>
      <c r="QWO406" s="105" t="s">
        <v>266</v>
      </c>
      <c r="QWP406" s="105" t="s">
        <v>266</v>
      </c>
      <c r="QWQ406" s="105" t="s">
        <v>266</v>
      </c>
      <c r="QWR406" s="105" t="s">
        <v>266</v>
      </c>
      <c r="QWS406" s="105" t="s">
        <v>266</v>
      </c>
      <c r="QWT406" s="105" t="s">
        <v>266</v>
      </c>
      <c r="QWU406" s="105" t="s">
        <v>266</v>
      </c>
      <c r="QWV406" s="105" t="s">
        <v>266</v>
      </c>
      <c r="QWW406" s="105" t="s">
        <v>266</v>
      </c>
      <c r="QWX406" s="105" t="s">
        <v>266</v>
      </c>
      <c r="QWY406" s="105" t="s">
        <v>266</v>
      </c>
      <c r="QWZ406" s="105" t="s">
        <v>266</v>
      </c>
      <c r="QXA406" s="105" t="s">
        <v>266</v>
      </c>
      <c r="QXB406" s="105" t="s">
        <v>266</v>
      </c>
      <c r="QXC406" s="105" t="s">
        <v>266</v>
      </c>
      <c r="QXD406" s="105" t="s">
        <v>266</v>
      </c>
      <c r="QXE406" s="105" t="s">
        <v>266</v>
      </c>
      <c r="QXF406" s="105" t="s">
        <v>266</v>
      </c>
      <c r="QXG406" s="105" t="s">
        <v>266</v>
      </c>
      <c r="QXH406" s="105" t="s">
        <v>266</v>
      </c>
      <c r="QXI406" s="105" t="s">
        <v>266</v>
      </c>
      <c r="QXJ406" s="105" t="s">
        <v>266</v>
      </c>
      <c r="QXK406" s="105" t="s">
        <v>266</v>
      </c>
      <c r="QXL406" s="105" t="s">
        <v>266</v>
      </c>
      <c r="QXM406" s="105" t="s">
        <v>266</v>
      </c>
      <c r="QXN406" s="105" t="s">
        <v>266</v>
      </c>
      <c r="QXO406" s="105" t="s">
        <v>266</v>
      </c>
      <c r="QXP406" s="105" t="s">
        <v>266</v>
      </c>
      <c r="QXQ406" s="105" t="s">
        <v>266</v>
      </c>
      <c r="QXR406" s="105" t="s">
        <v>266</v>
      </c>
      <c r="QXS406" s="105" t="s">
        <v>266</v>
      </c>
      <c r="QXT406" s="105" t="s">
        <v>266</v>
      </c>
      <c r="QXU406" s="105" t="s">
        <v>266</v>
      </c>
      <c r="QXV406" s="105" t="s">
        <v>266</v>
      </c>
      <c r="QXW406" s="105" t="s">
        <v>266</v>
      </c>
      <c r="QXX406" s="105" t="s">
        <v>266</v>
      </c>
      <c r="QXY406" s="105" t="s">
        <v>266</v>
      </c>
      <c r="QXZ406" s="105" t="s">
        <v>266</v>
      </c>
      <c r="QYA406" s="105" t="s">
        <v>266</v>
      </c>
      <c r="QYB406" s="105" t="s">
        <v>266</v>
      </c>
      <c r="QYC406" s="105" t="s">
        <v>266</v>
      </c>
      <c r="QYD406" s="105" t="s">
        <v>266</v>
      </c>
      <c r="QYE406" s="105" t="s">
        <v>266</v>
      </c>
      <c r="QYF406" s="105" t="s">
        <v>266</v>
      </c>
      <c r="QYG406" s="105" t="s">
        <v>266</v>
      </c>
      <c r="QYH406" s="105" t="s">
        <v>266</v>
      </c>
      <c r="QYI406" s="105" t="s">
        <v>266</v>
      </c>
      <c r="QYJ406" s="105" t="s">
        <v>266</v>
      </c>
      <c r="QYK406" s="105" t="s">
        <v>266</v>
      </c>
      <c r="QYL406" s="105" t="s">
        <v>266</v>
      </c>
      <c r="QYM406" s="105" t="s">
        <v>266</v>
      </c>
      <c r="QYN406" s="105" t="s">
        <v>266</v>
      </c>
      <c r="QYO406" s="105" t="s">
        <v>266</v>
      </c>
      <c r="QYP406" s="105" t="s">
        <v>266</v>
      </c>
      <c r="QYQ406" s="105" t="s">
        <v>266</v>
      </c>
      <c r="QYR406" s="105" t="s">
        <v>266</v>
      </c>
      <c r="QYS406" s="105" t="s">
        <v>266</v>
      </c>
      <c r="QYT406" s="105" t="s">
        <v>266</v>
      </c>
      <c r="QYU406" s="105" t="s">
        <v>266</v>
      </c>
      <c r="QYV406" s="105" t="s">
        <v>266</v>
      </c>
      <c r="QYW406" s="105" t="s">
        <v>266</v>
      </c>
      <c r="QYX406" s="105" t="s">
        <v>266</v>
      </c>
      <c r="QYY406" s="105" t="s">
        <v>266</v>
      </c>
      <c r="QYZ406" s="105" t="s">
        <v>266</v>
      </c>
      <c r="QZA406" s="105" t="s">
        <v>266</v>
      </c>
      <c r="QZB406" s="105" t="s">
        <v>266</v>
      </c>
      <c r="QZC406" s="105" t="s">
        <v>266</v>
      </c>
      <c r="QZD406" s="105" t="s">
        <v>266</v>
      </c>
      <c r="QZE406" s="105" t="s">
        <v>266</v>
      </c>
      <c r="QZF406" s="105" t="s">
        <v>266</v>
      </c>
      <c r="QZG406" s="105" t="s">
        <v>266</v>
      </c>
      <c r="QZH406" s="105" t="s">
        <v>266</v>
      </c>
      <c r="QZI406" s="105" t="s">
        <v>266</v>
      </c>
      <c r="QZJ406" s="105" t="s">
        <v>266</v>
      </c>
      <c r="QZK406" s="105" t="s">
        <v>266</v>
      </c>
      <c r="QZL406" s="105" t="s">
        <v>266</v>
      </c>
      <c r="QZM406" s="105" t="s">
        <v>266</v>
      </c>
      <c r="QZN406" s="105" t="s">
        <v>266</v>
      </c>
      <c r="QZO406" s="105" t="s">
        <v>266</v>
      </c>
      <c r="QZP406" s="105" t="s">
        <v>266</v>
      </c>
      <c r="QZQ406" s="105" t="s">
        <v>266</v>
      </c>
      <c r="QZR406" s="105" t="s">
        <v>266</v>
      </c>
      <c r="QZS406" s="105" t="s">
        <v>266</v>
      </c>
      <c r="QZT406" s="105" t="s">
        <v>266</v>
      </c>
      <c r="QZU406" s="105" t="s">
        <v>266</v>
      </c>
      <c r="QZV406" s="105" t="s">
        <v>266</v>
      </c>
      <c r="QZW406" s="105" t="s">
        <v>266</v>
      </c>
      <c r="QZX406" s="105" t="s">
        <v>266</v>
      </c>
      <c r="QZY406" s="105" t="s">
        <v>266</v>
      </c>
      <c r="QZZ406" s="105" t="s">
        <v>266</v>
      </c>
      <c r="RAA406" s="105" t="s">
        <v>266</v>
      </c>
      <c r="RAB406" s="105" t="s">
        <v>266</v>
      </c>
      <c r="RAC406" s="105" t="s">
        <v>266</v>
      </c>
      <c r="RAD406" s="105" t="s">
        <v>266</v>
      </c>
      <c r="RAE406" s="105" t="s">
        <v>266</v>
      </c>
      <c r="RAF406" s="105" t="s">
        <v>266</v>
      </c>
      <c r="RAG406" s="105" t="s">
        <v>266</v>
      </c>
      <c r="RAH406" s="105" t="s">
        <v>266</v>
      </c>
      <c r="RAI406" s="105" t="s">
        <v>266</v>
      </c>
      <c r="RAJ406" s="105" t="s">
        <v>266</v>
      </c>
      <c r="RAK406" s="105" t="s">
        <v>266</v>
      </c>
      <c r="RAL406" s="105" t="s">
        <v>266</v>
      </c>
      <c r="RAM406" s="105" t="s">
        <v>266</v>
      </c>
      <c r="RAN406" s="105" t="s">
        <v>266</v>
      </c>
      <c r="RAO406" s="105" t="s">
        <v>266</v>
      </c>
      <c r="RAP406" s="105" t="s">
        <v>266</v>
      </c>
      <c r="RAQ406" s="105" t="s">
        <v>266</v>
      </c>
      <c r="RAR406" s="105" t="s">
        <v>266</v>
      </c>
      <c r="RAS406" s="105" t="s">
        <v>266</v>
      </c>
      <c r="RAT406" s="105" t="s">
        <v>266</v>
      </c>
      <c r="RAU406" s="105" t="s">
        <v>266</v>
      </c>
      <c r="RAV406" s="105" t="s">
        <v>266</v>
      </c>
      <c r="RAW406" s="105" t="s">
        <v>266</v>
      </c>
      <c r="RAX406" s="105" t="s">
        <v>266</v>
      </c>
      <c r="RAY406" s="105" t="s">
        <v>266</v>
      </c>
      <c r="RAZ406" s="105" t="s">
        <v>266</v>
      </c>
      <c r="RBA406" s="105" t="s">
        <v>266</v>
      </c>
      <c r="RBB406" s="105" t="s">
        <v>266</v>
      </c>
      <c r="RBC406" s="105" t="s">
        <v>266</v>
      </c>
      <c r="RBD406" s="105" t="s">
        <v>266</v>
      </c>
      <c r="RBE406" s="105" t="s">
        <v>266</v>
      </c>
      <c r="RBF406" s="105" t="s">
        <v>266</v>
      </c>
      <c r="RBG406" s="105" t="s">
        <v>266</v>
      </c>
      <c r="RBH406" s="105" t="s">
        <v>266</v>
      </c>
      <c r="RBI406" s="105" t="s">
        <v>266</v>
      </c>
      <c r="RBJ406" s="105" t="s">
        <v>266</v>
      </c>
      <c r="RBK406" s="105" t="s">
        <v>266</v>
      </c>
      <c r="RBL406" s="105" t="s">
        <v>266</v>
      </c>
      <c r="RBM406" s="105" t="s">
        <v>266</v>
      </c>
      <c r="RBN406" s="105" t="s">
        <v>266</v>
      </c>
      <c r="RBO406" s="105" t="s">
        <v>266</v>
      </c>
      <c r="RBP406" s="105" t="s">
        <v>266</v>
      </c>
      <c r="RBQ406" s="105" t="s">
        <v>266</v>
      </c>
      <c r="RBR406" s="105" t="s">
        <v>266</v>
      </c>
      <c r="RBS406" s="105" t="s">
        <v>266</v>
      </c>
      <c r="RBT406" s="105" t="s">
        <v>266</v>
      </c>
      <c r="RBU406" s="105" t="s">
        <v>266</v>
      </c>
      <c r="RBV406" s="105" t="s">
        <v>266</v>
      </c>
      <c r="RBW406" s="105" t="s">
        <v>266</v>
      </c>
      <c r="RBX406" s="105" t="s">
        <v>266</v>
      </c>
      <c r="RBY406" s="105" t="s">
        <v>266</v>
      </c>
      <c r="RBZ406" s="105" t="s">
        <v>266</v>
      </c>
      <c r="RCA406" s="105" t="s">
        <v>266</v>
      </c>
      <c r="RCB406" s="105" t="s">
        <v>266</v>
      </c>
      <c r="RCC406" s="105" t="s">
        <v>266</v>
      </c>
      <c r="RCD406" s="105" t="s">
        <v>266</v>
      </c>
      <c r="RCE406" s="105" t="s">
        <v>266</v>
      </c>
      <c r="RCF406" s="105" t="s">
        <v>266</v>
      </c>
      <c r="RCG406" s="105" t="s">
        <v>266</v>
      </c>
      <c r="RCH406" s="105" t="s">
        <v>266</v>
      </c>
      <c r="RCI406" s="105" t="s">
        <v>266</v>
      </c>
      <c r="RCJ406" s="105" t="s">
        <v>266</v>
      </c>
      <c r="RCK406" s="105" t="s">
        <v>266</v>
      </c>
      <c r="RCL406" s="105" t="s">
        <v>266</v>
      </c>
      <c r="RCM406" s="105" t="s">
        <v>266</v>
      </c>
      <c r="RCN406" s="105" t="s">
        <v>266</v>
      </c>
      <c r="RCO406" s="105" t="s">
        <v>266</v>
      </c>
      <c r="RCP406" s="105" t="s">
        <v>266</v>
      </c>
      <c r="RCQ406" s="105" t="s">
        <v>266</v>
      </c>
      <c r="RCR406" s="105" t="s">
        <v>266</v>
      </c>
      <c r="RCS406" s="105" t="s">
        <v>266</v>
      </c>
      <c r="RCT406" s="105" t="s">
        <v>266</v>
      </c>
      <c r="RCU406" s="105" t="s">
        <v>266</v>
      </c>
      <c r="RCV406" s="105" t="s">
        <v>266</v>
      </c>
      <c r="RCW406" s="105" t="s">
        <v>266</v>
      </c>
      <c r="RCX406" s="105" t="s">
        <v>266</v>
      </c>
      <c r="RCY406" s="105" t="s">
        <v>266</v>
      </c>
      <c r="RCZ406" s="105" t="s">
        <v>266</v>
      </c>
      <c r="RDA406" s="105" t="s">
        <v>266</v>
      </c>
      <c r="RDB406" s="105" t="s">
        <v>266</v>
      </c>
      <c r="RDC406" s="105" t="s">
        <v>266</v>
      </c>
      <c r="RDD406" s="105" t="s">
        <v>266</v>
      </c>
      <c r="RDE406" s="105" t="s">
        <v>266</v>
      </c>
      <c r="RDF406" s="105" t="s">
        <v>266</v>
      </c>
      <c r="RDG406" s="105" t="s">
        <v>266</v>
      </c>
      <c r="RDH406" s="105" t="s">
        <v>266</v>
      </c>
      <c r="RDI406" s="105" t="s">
        <v>266</v>
      </c>
      <c r="RDJ406" s="105" t="s">
        <v>266</v>
      </c>
      <c r="RDK406" s="105" t="s">
        <v>266</v>
      </c>
      <c r="RDL406" s="105" t="s">
        <v>266</v>
      </c>
      <c r="RDM406" s="105" t="s">
        <v>266</v>
      </c>
      <c r="RDN406" s="105" t="s">
        <v>266</v>
      </c>
      <c r="RDO406" s="105" t="s">
        <v>266</v>
      </c>
      <c r="RDP406" s="105" t="s">
        <v>266</v>
      </c>
      <c r="RDQ406" s="105" t="s">
        <v>266</v>
      </c>
      <c r="RDR406" s="105" t="s">
        <v>266</v>
      </c>
      <c r="RDS406" s="105" t="s">
        <v>266</v>
      </c>
      <c r="RDT406" s="105" t="s">
        <v>266</v>
      </c>
      <c r="RDU406" s="105" t="s">
        <v>266</v>
      </c>
      <c r="RDV406" s="105" t="s">
        <v>266</v>
      </c>
      <c r="RDW406" s="105" t="s">
        <v>266</v>
      </c>
      <c r="RDX406" s="105" t="s">
        <v>266</v>
      </c>
      <c r="RDY406" s="105" t="s">
        <v>266</v>
      </c>
      <c r="RDZ406" s="105" t="s">
        <v>266</v>
      </c>
      <c r="REA406" s="105" t="s">
        <v>266</v>
      </c>
      <c r="REB406" s="105" t="s">
        <v>266</v>
      </c>
      <c r="REC406" s="105" t="s">
        <v>266</v>
      </c>
      <c r="RED406" s="105" t="s">
        <v>266</v>
      </c>
      <c r="REE406" s="105" t="s">
        <v>266</v>
      </c>
      <c r="REF406" s="105" t="s">
        <v>266</v>
      </c>
      <c r="REG406" s="105" t="s">
        <v>266</v>
      </c>
      <c r="REH406" s="105" t="s">
        <v>266</v>
      </c>
      <c r="REI406" s="105" t="s">
        <v>266</v>
      </c>
      <c r="REJ406" s="105" t="s">
        <v>266</v>
      </c>
      <c r="REK406" s="105" t="s">
        <v>266</v>
      </c>
      <c r="REL406" s="105" t="s">
        <v>266</v>
      </c>
      <c r="REM406" s="105" t="s">
        <v>266</v>
      </c>
      <c r="REN406" s="105" t="s">
        <v>266</v>
      </c>
      <c r="REO406" s="105" t="s">
        <v>266</v>
      </c>
      <c r="REP406" s="105" t="s">
        <v>266</v>
      </c>
      <c r="REQ406" s="105" t="s">
        <v>266</v>
      </c>
      <c r="RER406" s="105" t="s">
        <v>266</v>
      </c>
      <c r="RES406" s="105" t="s">
        <v>266</v>
      </c>
      <c r="RET406" s="105" t="s">
        <v>266</v>
      </c>
      <c r="REU406" s="105" t="s">
        <v>266</v>
      </c>
      <c r="REV406" s="105" t="s">
        <v>266</v>
      </c>
      <c r="REW406" s="105" t="s">
        <v>266</v>
      </c>
      <c r="REX406" s="105" t="s">
        <v>266</v>
      </c>
      <c r="REY406" s="105" t="s">
        <v>266</v>
      </c>
      <c r="REZ406" s="105" t="s">
        <v>266</v>
      </c>
      <c r="RFA406" s="105" t="s">
        <v>266</v>
      </c>
      <c r="RFB406" s="105" t="s">
        <v>266</v>
      </c>
      <c r="RFC406" s="105" t="s">
        <v>266</v>
      </c>
      <c r="RFD406" s="105" t="s">
        <v>266</v>
      </c>
      <c r="RFE406" s="105" t="s">
        <v>266</v>
      </c>
      <c r="RFF406" s="105" t="s">
        <v>266</v>
      </c>
      <c r="RFG406" s="105" t="s">
        <v>266</v>
      </c>
      <c r="RFH406" s="105" t="s">
        <v>266</v>
      </c>
      <c r="RFI406" s="105" t="s">
        <v>266</v>
      </c>
      <c r="RFJ406" s="105" t="s">
        <v>266</v>
      </c>
      <c r="RFK406" s="105" t="s">
        <v>266</v>
      </c>
      <c r="RFL406" s="105" t="s">
        <v>266</v>
      </c>
      <c r="RFM406" s="105" t="s">
        <v>266</v>
      </c>
      <c r="RFN406" s="105" t="s">
        <v>266</v>
      </c>
      <c r="RFO406" s="105" t="s">
        <v>266</v>
      </c>
      <c r="RFP406" s="105" t="s">
        <v>266</v>
      </c>
      <c r="RFQ406" s="105" t="s">
        <v>266</v>
      </c>
      <c r="RFR406" s="105" t="s">
        <v>266</v>
      </c>
      <c r="RFS406" s="105" t="s">
        <v>266</v>
      </c>
      <c r="RFT406" s="105" t="s">
        <v>266</v>
      </c>
      <c r="RFU406" s="105" t="s">
        <v>266</v>
      </c>
      <c r="RFV406" s="105" t="s">
        <v>266</v>
      </c>
      <c r="RFW406" s="105" t="s">
        <v>266</v>
      </c>
      <c r="RFX406" s="105" t="s">
        <v>266</v>
      </c>
      <c r="RFY406" s="105" t="s">
        <v>266</v>
      </c>
      <c r="RFZ406" s="105" t="s">
        <v>266</v>
      </c>
      <c r="RGA406" s="105" t="s">
        <v>266</v>
      </c>
      <c r="RGB406" s="105" t="s">
        <v>266</v>
      </c>
      <c r="RGC406" s="105" t="s">
        <v>266</v>
      </c>
      <c r="RGD406" s="105" t="s">
        <v>266</v>
      </c>
      <c r="RGE406" s="105" t="s">
        <v>266</v>
      </c>
      <c r="RGF406" s="105" t="s">
        <v>266</v>
      </c>
      <c r="RGG406" s="105" t="s">
        <v>266</v>
      </c>
      <c r="RGH406" s="105" t="s">
        <v>266</v>
      </c>
      <c r="RGI406" s="105" t="s">
        <v>266</v>
      </c>
      <c r="RGJ406" s="105" t="s">
        <v>266</v>
      </c>
      <c r="RGK406" s="105" t="s">
        <v>266</v>
      </c>
      <c r="RGL406" s="105" t="s">
        <v>266</v>
      </c>
      <c r="RGM406" s="105" t="s">
        <v>266</v>
      </c>
      <c r="RGN406" s="105" t="s">
        <v>266</v>
      </c>
      <c r="RGO406" s="105" t="s">
        <v>266</v>
      </c>
      <c r="RGP406" s="105" t="s">
        <v>266</v>
      </c>
      <c r="RGQ406" s="105" t="s">
        <v>266</v>
      </c>
      <c r="RGR406" s="105" t="s">
        <v>266</v>
      </c>
      <c r="RGS406" s="105" t="s">
        <v>266</v>
      </c>
      <c r="RGT406" s="105" t="s">
        <v>266</v>
      </c>
      <c r="RGU406" s="105" t="s">
        <v>266</v>
      </c>
      <c r="RGV406" s="105" t="s">
        <v>266</v>
      </c>
      <c r="RGW406" s="105" t="s">
        <v>266</v>
      </c>
      <c r="RGX406" s="105" t="s">
        <v>266</v>
      </c>
      <c r="RGY406" s="105" t="s">
        <v>266</v>
      </c>
      <c r="RGZ406" s="105" t="s">
        <v>266</v>
      </c>
      <c r="RHA406" s="105" t="s">
        <v>266</v>
      </c>
      <c r="RHB406" s="105" t="s">
        <v>266</v>
      </c>
      <c r="RHC406" s="105" t="s">
        <v>266</v>
      </c>
      <c r="RHD406" s="105" t="s">
        <v>266</v>
      </c>
      <c r="RHE406" s="105" t="s">
        <v>266</v>
      </c>
      <c r="RHF406" s="105" t="s">
        <v>266</v>
      </c>
      <c r="RHG406" s="105" t="s">
        <v>266</v>
      </c>
      <c r="RHH406" s="105" t="s">
        <v>266</v>
      </c>
      <c r="RHI406" s="105" t="s">
        <v>266</v>
      </c>
      <c r="RHJ406" s="105" t="s">
        <v>266</v>
      </c>
      <c r="RHK406" s="105" t="s">
        <v>266</v>
      </c>
      <c r="RHL406" s="105" t="s">
        <v>266</v>
      </c>
      <c r="RHM406" s="105" t="s">
        <v>266</v>
      </c>
      <c r="RHN406" s="105" t="s">
        <v>266</v>
      </c>
      <c r="RHO406" s="105" t="s">
        <v>266</v>
      </c>
      <c r="RHP406" s="105" t="s">
        <v>266</v>
      </c>
      <c r="RHQ406" s="105" t="s">
        <v>266</v>
      </c>
      <c r="RHR406" s="105" t="s">
        <v>266</v>
      </c>
      <c r="RHS406" s="105" t="s">
        <v>266</v>
      </c>
      <c r="RHT406" s="105" t="s">
        <v>266</v>
      </c>
      <c r="RHU406" s="105" t="s">
        <v>266</v>
      </c>
      <c r="RHV406" s="105" t="s">
        <v>266</v>
      </c>
      <c r="RHW406" s="105" t="s">
        <v>266</v>
      </c>
      <c r="RHX406" s="105" t="s">
        <v>266</v>
      </c>
      <c r="RHY406" s="105" t="s">
        <v>266</v>
      </c>
      <c r="RHZ406" s="105" t="s">
        <v>266</v>
      </c>
      <c r="RIA406" s="105" t="s">
        <v>266</v>
      </c>
      <c r="RIB406" s="105" t="s">
        <v>266</v>
      </c>
      <c r="RIC406" s="105" t="s">
        <v>266</v>
      </c>
      <c r="RID406" s="105" t="s">
        <v>266</v>
      </c>
      <c r="RIE406" s="105" t="s">
        <v>266</v>
      </c>
      <c r="RIF406" s="105" t="s">
        <v>266</v>
      </c>
      <c r="RIG406" s="105" t="s">
        <v>266</v>
      </c>
      <c r="RIH406" s="105" t="s">
        <v>266</v>
      </c>
      <c r="RII406" s="105" t="s">
        <v>266</v>
      </c>
      <c r="RIJ406" s="105" t="s">
        <v>266</v>
      </c>
      <c r="RIK406" s="105" t="s">
        <v>266</v>
      </c>
      <c r="RIL406" s="105" t="s">
        <v>266</v>
      </c>
      <c r="RIM406" s="105" t="s">
        <v>266</v>
      </c>
      <c r="RIN406" s="105" t="s">
        <v>266</v>
      </c>
      <c r="RIO406" s="105" t="s">
        <v>266</v>
      </c>
      <c r="RIP406" s="105" t="s">
        <v>266</v>
      </c>
      <c r="RIQ406" s="105" t="s">
        <v>266</v>
      </c>
      <c r="RIR406" s="105" t="s">
        <v>266</v>
      </c>
      <c r="RIS406" s="105" t="s">
        <v>266</v>
      </c>
      <c r="RIT406" s="105" t="s">
        <v>266</v>
      </c>
      <c r="RIU406" s="105" t="s">
        <v>266</v>
      </c>
      <c r="RIV406" s="105" t="s">
        <v>266</v>
      </c>
      <c r="RIW406" s="105" t="s">
        <v>266</v>
      </c>
      <c r="RIX406" s="105" t="s">
        <v>266</v>
      </c>
      <c r="RIY406" s="105" t="s">
        <v>266</v>
      </c>
      <c r="RIZ406" s="105" t="s">
        <v>266</v>
      </c>
      <c r="RJA406" s="105" t="s">
        <v>266</v>
      </c>
      <c r="RJB406" s="105" t="s">
        <v>266</v>
      </c>
      <c r="RJC406" s="105" t="s">
        <v>266</v>
      </c>
      <c r="RJD406" s="105" t="s">
        <v>266</v>
      </c>
      <c r="RJE406" s="105" t="s">
        <v>266</v>
      </c>
      <c r="RJF406" s="105" t="s">
        <v>266</v>
      </c>
      <c r="RJG406" s="105" t="s">
        <v>266</v>
      </c>
      <c r="RJH406" s="105" t="s">
        <v>266</v>
      </c>
      <c r="RJI406" s="105" t="s">
        <v>266</v>
      </c>
      <c r="RJJ406" s="105" t="s">
        <v>266</v>
      </c>
      <c r="RJK406" s="105" t="s">
        <v>266</v>
      </c>
      <c r="RJL406" s="105" t="s">
        <v>266</v>
      </c>
      <c r="RJM406" s="105" t="s">
        <v>266</v>
      </c>
      <c r="RJN406" s="105" t="s">
        <v>266</v>
      </c>
      <c r="RJO406" s="105" t="s">
        <v>266</v>
      </c>
      <c r="RJP406" s="105" t="s">
        <v>266</v>
      </c>
      <c r="RJQ406" s="105" t="s">
        <v>266</v>
      </c>
      <c r="RJR406" s="105" t="s">
        <v>266</v>
      </c>
      <c r="RJS406" s="105" t="s">
        <v>266</v>
      </c>
      <c r="RJT406" s="105" t="s">
        <v>266</v>
      </c>
      <c r="RJU406" s="105" t="s">
        <v>266</v>
      </c>
      <c r="RJV406" s="105" t="s">
        <v>266</v>
      </c>
      <c r="RJW406" s="105" t="s">
        <v>266</v>
      </c>
      <c r="RJX406" s="105" t="s">
        <v>266</v>
      </c>
      <c r="RJY406" s="105" t="s">
        <v>266</v>
      </c>
      <c r="RJZ406" s="105" t="s">
        <v>266</v>
      </c>
      <c r="RKA406" s="105" t="s">
        <v>266</v>
      </c>
      <c r="RKB406" s="105" t="s">
        <v>266</v>
      </c>
      <c r="RKC406" s="105" t="s">
        <v>266</v>
      </c>
      <c r="RKD406" s="105" t="s">
        <v>266</v>
      </c>
      <c r="RKE406" s="105" t="s">
        <v>266</v>
      </c>
      <c r="RKF406" s="105" t="s">
        <v>266</v>
      </c>
      <c r="RKG406" s="105" t="s">
        <v>266</v>
      </c>
      <c r="RKH406" s="105" t="s">
        <v>266</v>
      </c>
      <c r="RKI406" s="105" t="s">
        <v>266</v>
      </c>
      <c r="RKJ406" s="105" t="s">
        <v>266</v>
      </c>
      <c r="RKK406" s="105" t="s">
        <v>266</v>
      </c>
      <c r="RKL406" s="105" t="s">
        <v>266</v>
      </c>
      <c r="RKM406" s="105" t="s">
        <v>266</v>
      </c>
      <c r="RKN406" s="105" t="s">
        <v>266</v>
      </c>
      <c r="RKO406" s="105" t="s">
        <v>266</v>
      </c>
      <c r="RKP406" s="105" t="s">
        <v>266</v>
      </c>
      <c r="RKQ406" s="105" t="s">
        <v>266</v>
      </c>
      <c r="RKR406" s="105" t="s">
        <v>266</v>
      </c>
      <c r="RKS406" s="105" t="s">
        <v>266</v>
      </c>
      <c r="RKT406" s="105" t="s">
        <v>266</v>
      </c>
      <c r="RKU406" s="105" t="s">
        <v>266</v>
      </c>
      <c r="RKV406" s="105" t="s">
        <v>266</v>
      </c>
      <c r="RKW406" s="105" t="s">
        <v>266</v>
      </c>
      <c r="RKX406" s="105" t="s">
        <v>266</v>
      </c>
      <c r="RKY406" s="105" t="s">
        <v>266</v>
      </c>
      <c r="RKZ406" s="105" t="s">
        <v>266</v>
      </c>
      <c r="RLA406" s="105" t="s">
        <v>266</v>
      </c>
      <c r="RLB406" s="105" t="s">
        <v>266</v>
      </c>
      <c r="RLC406" s="105" t="s">
        <v>266</v>
      </c>
      <c r="RLD406" s="105" t="s">
        <v>266</v>
      </c>
      <c r="RLE406" s="105" t="s">
        <v>266</v>
      </c>
      <c r="RLF406" s="105" t="s">
        <v>266</v>
      </c>
      <c r="RLG406" s="105" t="s">
        <v>266</v>
      </c>
      <c r="RLH406" s="105" t="s">
        <v>266</v>
      </c>
      <c r="RLI406" s="105" t="s">
        <v>266</v>
      </c>
      <c r="RLJ406" s="105" t="s">
        <v>266</v>
      </c>
      <c r="RLK406" s="105" t="s">
        <v>266</v>
      </c>
      <c r="RLL406" s="105" t="s">
        <v>266</v>
      </c>
      <c r="RLM406" s="105" t="s">
        <v>266</v>
      </c>
      <c r="RLN406" s="105" t="s">
        <v>266</v>
      </c>
      <c r="RLO406" s="105" t="s">
        <v>266</v>
      </c>
      <c r="RLP406" s="105" t="s">
        <v>266</v>
      </c>
      <c r="RLQ406" s="105" t="s">
        <v>266</v>
      </c>
      <c r="RLR406" s="105" t="s">
        <v>266</v>
      </c>
      <c r="RLS406" s="105" t="s">
        <v>266</v>
      </c>
      <c r="RLT406" s="105" t="s">
        <v>266</v>
      </c>
      <c r="RLU406" s="105" t="s">
        <v>266</v>
      </c>
      <c r="RLV406" s="105" t="s">
        <v>266</v>
      </c>
      <c r="RLW406" s="105" t="s">
        <v>266</v>
      </c>
      <c r="RLX406" s="105" t="s">
        <v>266</v>
      </c>
      <c r="RLY406" s="105" t="s">
        <v>266</v>
      </c>
      <c r="RLZ406" s="105" t="s">
        <v>266</v>
      </c>
      <c r="RMA406" s="105" t="s">
        <v>266</v>
      </c>
      <c r="RMB406" s="105" t="s">
        <v>266</v>
      </c>
      <c r="RMC406" s="105" t="s">
        <v>266</v>
      </c>
      <c r="RMD406" s="105" t="s">
        <v>266</v>
      </c>
      <c r="RME406" s="105" t="s">
        <v>266</v>
      </c>
      <c r="RMF406" s="105" t="s">
        <v>266</v>
      </c>
      <c r="RMG406" s="105" t="s">
        <v>266</v>
      </c>
      <c r="RMH406" s="105" t="s">
        <v>266</v>
      </c>
      <c r="RMI406" s="105" t="s">
        <v>266</v>
      </c>
      <c r="RMJ406" s="105" t="s">
        <v>266</v>
      </c>
      <c r="RMK406" s="105" t="s">
        <v>266</v>
      </c>
      <c r="RML406" s="105" t="s">
        <v>266</v>
      </c>
      <c r="RMM406" s="105" t="s">
        <v>266</v>
      </c>
      <c r="RMN406" s="105" t="s">
        <v>266</v>
      </c>
      <c r="RMO406" s="105" t="s">
        <v>266</v>
      </c>
      <c r="RMP406" s="105" t="s">
        <v>266</v>
      </c>
      <c r="RMQ406" s="105" t="s">
        <v>266</v>
      </c>
      <c r="RMR406" s="105" t="s">
        <v>266</v>
      </c>
      <c r="RMS406" s="105" t="s">
        <v>266</v>
      </c>
      <c r="RMT406" s="105" t="s">
        <v>266</v>
      </c>
      <c r="RMU406" s="105" t="s">
        <v>266</v>
      </c>
      <c r="RMV406" s="105" t="s">
        <v>266</v>
      </c>
      <c r="RMW406" s="105" t="s">
        <v>266</v>
      </c>
      <c r="RMX406" s="105" t="s">
        <v>266</v>
      </c>
      <c r="RMY406" s="105" t="s">
        <v>266</v>
      </c>
      <c r="RMZ406" s="105" t="s">
        <v>266</v>
      </c>
      <c r="RNA406" s="105" t="s">
        <v>266</v>
      </c>
      <c r="RNB406" s="105" t="s">
        <v>266</v>
      </c>
      <c r="RNC406" s="105" t="s">
        <v>266</v>
      </c>
      <c r="RND406" s="105" t="s">
        <v>266</v>
      </c>
      <c r="RNE406" s="105" t="s">
        <v>266</v>
      </c>
      <c r="RNF406" s="105" t="s">
        <v>266</v>
      </c>
      <c r="RNG406" s="105" t="s">
        <v>266</v>
      </c>
      <c r="RNH406" s="105" t="s">
        <v>266</v>
      </c>
      <c r="RNI406" s="105" t="s">
        <v>266</v>
      </c>
      <c r="RNJ406" s="105" t="s">
        <v>266</v>
      </c>
      <c r="RNK406" s="105" t="s">
        <v>266</v>
      </c>
      <c r="RNL406" s="105" t="s">
        <v>266</v>
      </c>
      <c r="RNM406" s="105" t="s">
        <v>266</v>
      </c>
      <c r="RNN406" s="105" t="s">
        <v>266</v>
      </c>
      <c r="RNO406" s="105" t="s">
        <v>266</v>
      </c>
      <c r="RNP406" s="105" t="s">
        <v>266</v>
      </c>
      <c r="RNQ406" s="105" t="s">
        <v>266</v>
      </c>
      <c r="RNR406" s="105" t="s">
        <v>266</v>
      </c>
      <c r="RNS406" s="105" t="s">
        <v>266</v>
      </c>
      <c r="RNT406" s="105" t="s">
        <v>266</v>
      </c>
      <c r="RNU406" s="105" t="s">
        <v>266</v>
      </c>
      <c r="RNV406" s="105" t="s">
        <v>266</v>
      </c>
      <c r="RNW406" s="105" t="s">
        <v>266</v>
      </c>
      <c r="RNX406" s="105" t="s">
        <v>266</v>
      </c>
      <c r="RNY406" s="105" t="s">
        <v>266</v>
      </c>
      <c r="RNZ406" s="105" t="s">
        <v>266</v>
      </c>
      <c r="ROA406" s="105" t="s">
        <v>266</v>
      </c>
      <c r="ROB406" s="105" t="s">
        <v>266</v>
      </c>
      <c r="ROC406" s="105" t="s">
        <v>266</v>
      </c>
      <c r="ROD406" s="105" t="s">
        <v>266</v>
      </c>
      <c r="ROE406" s="105" t="s">
        <v>266</v>
      </c>
      <c r="ROF406" s="105" t="s">
        <v>266</v>
      </c>
      <c r="ROG406" s="105" t="s">
        <v>266</v>
      </c>
      <c r="ROH406" s="105" t="s">
        <v>266</v>
      </c>
      <c r="ROI406" s="105" t="s">
        <v>266</v>
      </c>
      <c r="ROJ406" s="105" t="s">
        <v>266</v>
      </c>
      <c r="ROK406" s="105" t="s">
        <v>266</v>
      </c>
      <c r="ROL406" s="105" t="s">
        <v>266</v>
      </c>
      <c r="ROM406" s="105" t="s">
        <v>266</v>
      </c>
      <c r="RON406" s="105" t="s">
        <v>266</v>
      </c>
      <c r="ROO406" s="105" t="s">
        <v>266</v>
      </c>
      <c r="ROP406" s="105" t="s">
        <v>266</v>
      </c>
      <c r="ROQ406" s="105" t="s">
        <v>266</v>
      </c>
      <c r="ROR406" s="105" t="s">
        <v>266</v>
      </c>
      <c r="ROS406" s="105" t="s">
        <v>266</v>
      </c>
      <c r="ROT406" s="105" t="s">
        <v>266</v>
      </c>
      <c r="ROU406" s="105" t="s">
        <v>266</v>
      </c>
      <c r="ROV406" s="105" t="s">
        <v>266</v>
      </c>
      <c r="ROW406" s="105" t="s">
        <v>266</v>
      </c>
      <c r="ROX406" s="105" t="s">
        <v>266</v>
      </c>
      <c r="ROY406" s="105" t="s">
        <v>266</v>
      </c>
      <c r="ROZ406" s="105" t="s">
        <v>266</v>
      </c>
      <c r="RPA406" s="105" t="s">
        <v>266</v>
      </c>
      <c r="RPB406" s="105" t="s">
        <v>266</v>
      </c>
      <c r="RPC406" s="105" t="s">
        <v>266</v>
      </c>
      <c r="RPD406" s="105" t="s">
        <v>266</v>
      </c>
      <c r="RPE406" s="105" t="s">
        <v>266</v>
      </c>
      <c r="RPF406" s="105" t="s">
        <v>266</v>
      </c>
      <c r="RPG406" s="105" t="s">
        <v>266</v>
      </c>
      <c r="RPH406" s="105" t="s">
        <v>266</v>
      </c>
      <c r="RPI406" s="105" t="s">
        <v>266</v>
      </c>
      <c r="RPJ406" s="105" t="s">
        <v>266</v>
      </c>
      <c r="RPK406" s="105" t="s">
        <v>266</v>
      </c>
      <c r="RPL406" s="105" t="s">
        <v>266</v>
      </c>
      <c r="RPM406" s="105" t="s">
        <v>266</v>
      </c>
      <c r="RPN406" s="105" t="s">
        <v>266</v>
      </c>
      <c r="RPO406" s="105" t="s">
        <v>266</v>
      </c>
      <c r="RPP406" s="105" t="s">
        <v>266</v>
      </c>
      <c r="RPQ406" s="105" t="s">
        <v>266</v>
      </c>
      <c r="RPR406" s="105" t="s">
        <v>266</v>
      </c>
      <c r="RPS406" s="105" t="s">
        <v>266</v>
      </c>
      <c r="RPT406" s="105" t="s">
        <v>266</v>
      </c>
      <c r="RPU406" s="105" t="s">
        <v>266</v>
      </c>
      <c r="RPV406" s="105" t="s">
        <v>266</v>
      </c>
      <c r="RPW406" s="105" t="s">
        <v>266</v>
      </c>
      <c r="RPX406" s="105" t="s">
        <v>266</v>
      </c>
      <c r="RPY406" s="105" t="s">
        <v>266</v>
      </c>
      <c r="RPZ406" s="105" t="s">
        <v>266</v>
      </c>
      <c r="RQA406" s="105" t="s">
        <v>266</v>
      </c>
      <c r="RQB406" s="105" t="s">
        <v>266</v>
      </c>
      <c r="RQC406" s="105" t="s">
        <v>266</v>
      </c>
      <c r="RQD406" s="105" t="s">
        <v>266</v>
      </c>
      <c r="RQE406" s="105" t="s">
        <v>266</v>
      </c>
      <c r="RQF406" s="105" t="s">
        <v>266</v>
      </c>
      <c r="RQG406" s="105" t="s">
        <v>266</v>
      </c>
      <c r="RQH406" s="105" t="s">
        <v>266</v>
      </c>
      <c r="RQI406" s="105" t="s">
        <v>266</v>
      </c>
      <c r="RQJ406" s="105" t="s">
        <v>266</v>
      </c>
      <c r="RQK406" s="105" t="s">
        <v>266</v>
      </c>
      <c r="RQL406" s="105" t="s">
        <v>266</v>
      </c>
      <c r="RQM406" s="105" t="s">
        <v>266</v>
      </c>
      <c r="RQN406" s="105" t="s">
        <v>266</v>
      </c>
      <c r="RQO406" s="105" t="s">
        <v>266</v>
      </c>
      <c r="RQP406" s="105" t="s">
        <v>266</v>
      </c>
      <c r="RQQ406" s="105" t="s">
        <v>266</v>
      </c>
      <c r="RQR406" s="105" t="s">
        <v>266</v>
      </c>
      <c r="RQS406" s="105" t="s">
        <v>266</v>
      </c>
      <c r="RQT406" s="105" t="s">
        <v>266</v>
      </c>
      <c r="RQU406" s="105" t="s">
        <v>266</v>
      </c>
      <c r="RQV406" s="105" t="s">
        <v>266</v>
      </c>
      <c r="RQW406" s="105" t="s">
        <v>266</v>
      </c>
      <c r="RQX406" s="105" t="s">
        <v>266</v>
      </c>
      <c r="RQY406" s="105" t="s">
        <v>266</v>
      </c>
      <c r="RQZ406" s="105" t="s">
        <v>266</v>
      </c>
      <c r="RRA406" s="105" t="s">
        <v>266</v>
      </c>
      <c r="RRB406" s="105" t="s">
        <v>266</v>
      </c>
      <c r="RRC406" s="105" t="s">
        <v>266</v>
      </c>
      <c r="RRD406" s="105" t="s">
        <v>266</v>
      </c>
      <c r="RRE406" s="105" t="s">
        <v>266</v>
      </c>
      <c r="RRF406" s="105" t="s">
        <v>266</v>
      </c>
      <c r="RRG406" s="105" t="s">
        <v>266</v>
      </c>
      <c r="RRH406" s="105" t="s">
        <v>266</v>
      </c>
      <c r="RRI406" s="105" t="s">
        <v>266</v>
      </c>
      <c r="RRJ406" s="105" t="s">
        <v>266</v>
      </c>
      <c r="RRK406" s="105" t="s">
        <v>266</v>
      </c>
      <c r="RRL406" s="105" t="s">
        <v>266</v>
      </c>
      <c r="RRM406" s="105" t="s">
        <v>266</v>
      </c>
      <c r="RRN406" s="105" t="s">
        <v>266</v>
      </c>
      <c r="RRO406" s="105" t="s">
        <v>266</v>
      </c>
      <c r="RRP406" s="105" t="s">
        <v>266</v>
      </c>
      <c r="RRQ406" s="105" t="s">
        <v>266</v>
      </c>
      <c r="RRR406" s="105" t="s">
        <v>266</v>
      </c>
      <c r="RRS406" s="105" t="s">
        <v>266</v>
      </c>
      <c r="RRT406" s="105" t="s">
        <v>266</v>
      </c>
      <c r="RRU406" s="105" t="s">
        <v>266</v>
      </c>
      <c r="RRV406" s="105" t="s">
        <v>266</v>
      </c>
      <c r="RRW406" s="105" t="s">
        <v>266</v>
      </c>
      <c r="RRX406" s="105" t="s">
        <v>266</v>
      </c>
      <c r="RRY406" s="105" t="s">
        <v>266</v>
      </c>
      <c r="RRZ406" s="105" t="s">
        <v>266</v>
      </c>
      <c r="RSA406" s="105" t="s">
        <v>266</v>
      </c>
      <c r="RSB406" s="105" t="s">
        <v>266</v>
      </c>
      <c r="RSC406" s="105" t="s">
        <v>266</v>
      </c>
      <c r="RSD406" s="105" t="s">
        <v>266</v>
      </c>
      <c r="RSE406" s="105" t="s">
        <v>266</v>
      </c>
      <c r="RSF406" s="105" t="s">
        <v>266</v>
      </c>
      <c r="RSG406" s="105" t="s">
        <v>266</v>
      </c>
      <c r="RSH406" s="105" t="s">
        <v>266</v>
      </c>
      <c r="RSI406" s="105" t="s">
        <v>266</v>
      </c>
      <c r="RSJ406" s="105" t="s">
        <v>266</v>
      </c>
      <c r="RSK406" s="105" t="s">
        <v>266</v>
      </c>
      <c r="RSL406" s="105" t="s">
        <v>266</v>
      </c>
      <c r="RSM406" s="105" t="s">
        <v>266</v>
      </c>
      <c r="RSN406" s="105" t="s">
        <v>266</v>
      </c>
      <c r="RSO406" s="105" t="s">
        <v>266</v>
      </c>
      <c r="RSP406" s="105" t="s">
        <v>266</v>
      </c>
      <c r="RSQ406" s="105" t="s">
        <v>266</v>
      </c>
      <c r="RSR406" s="105" t="s">
        <v>266</v>
      </c>
      <c r="RSS406" s="105" t="s">
        <v>266</v>
      </c>
      <c r="RST406" s="105" t="s">
        <v>266</v>
      </c>
      <c r="RSU406" s="105" t="s">
        <v>266</v>
      </c>
      <c r="RSV406" s="105" t="s">
        <v>266</v>
      </c>
      <c r="RSW406" s="105" t="s">
        <v>266</v>
      </c>
      <c r="RSX406" s="105" t="s">
        <v>266</v>
      </c>
      <c r="RSY406" s="105" t="s">
        <v>266</v>
      </c>
      <c r="RSZ406" s="105" t="s">
        <v>266</v>
      </c>
      <c r="RTA406" s="105" t="s">
        <v>266</v>
      </c>
      <c r="RTB406" s="105" t="s">
        <v>266</v>
      </c>
      <c r="RTC406" s="105" t="s">
        <v>266</v>
      </c>
      <c r="RTD406" s="105" t="s">
        <v>266</v>
      </c>
      <c r="RTE406" s="105" t="s">
        <v>266</v>
      </c>
      <c r="RTF406" s="105" t="s">
        <v>266</v>
      </c>
      <c r="RTG406" s="105" t="s">
        <v>266</v>
      </c>
      <c r="RTH406" s="105" t="s">
        <v>266</v>
      </c>
      <c r="RTI406" s="105" t="s">
        <v>266</v>
      </c>
      <c r="RTJ406" s="105" t="s">
        <v>266</v>
      </c>
      <c r="RTK406" s="105" t="s">
        <v>266</v>
      </c>
      <c r="RTL406" s="105" t="s">
        <v>266</v>
      </c>
      <c r="RTM406" s="105" t="s">
        <v>266</v>
      </c>
      <c r="RTN406" s="105" t="s">
        <v>266</v>
      </c>
      <c r="RTO406" s="105" t="s">
        <v>266</v>
      </c>
      <c r="RTP406" s="105" t="s">
        <v>266</v>
      </c>
      <c r="RTQ406" s="105" t="s">
        <v>266</v>
      </c>
      <c r="RTR406" s="105" t="s">
        <v>266</v>
      </c>
      <c r="RTS406" s="105" t="s">
        <v>266</v>
      </c>
      <c r="RTT406" s="105" t="s">
        <v>266</v>
      </c>
      <c r="RTU406" s="105" t="s">
        <v>266</v>
      </c>
      <c r="RTV406" s="105" t="s">
        <v>266</v>
      </c>
      <c r="RTW406" s="105" t="s">
        <v>266</v>
      </c>
      <c r="RTX406" s="105" t="s">
        <v>266</v>
      </c>
      <c r="RTY406" s="105" t="s">
        <v>266</v>
      </c>
      <c r="RTZ406" s="105" t="s">
        <v>266</v>
      </c>
      <c r="RUA406" s="105" t="s">
        <v>266</v>
      </c>
      <c r="RUB406" s="105" t="s">
        <v>266</v>
      </c>
      <c r="RUC406" s="105" t="s">
        <v>266</v>
      </c>
      <c r="RUD406" s="105" t="s">
        <v>266</v>
      </c>
      <c r="RUE406" s="105" t="s">
        <v>266</v>
      </c>
      <c r="RUF406" s="105" t="s">
        <v>266</v>
      </c>
      <c r="RUG406" s="105" t="s">
        <v>266</v>
      </c>
      <c r="RUH406" s="105" t="s">
        <v>266</v>
      </c>
      <c r="RUI406" s="105" t="s">
        <v>266</v>
      </c>
      <c r="RUJ406" s="105" t="s">
        <v>266</v>
      </c>
      <c r="RUK406" s="105" t="s">
        <v>266</v>
      </c>
      <c r="RUL406" s="105" t="s">
        <v>266</v>
      </c>
      <c r="RUM406" s="105" t="s">
        <v>266</v>
      </c>
      <c r="RUN406" s="105" t="s">
        <v>266</v>
      </c>
      <c r="RUO406" s="105" t="s">
        <v>266</v>
      </c>
      <c r="RUP406" s="105" t="s">
        <v>266</v>
      </c>
      <c r="RUQ406" s="105" t="s">
        <v>266</v>
      </c>
      <c r="RUR406" s="105" t="s">
        <v>266</v>
      </c>
      <c r="RUS406" s="105" t="s">
        <v>266</v>
      </c>
      <c r="RUT406" s="105" t="s">
        <v>266</v>
      </c>
      <c r="RUU406" s="105" t="s">
        <v>266</v>
      </c>
      <c r="RUV406" s="105" t="s">
        <v>266</v>
      </c>
      <c r="RUW406" s="105" t="s">
        <v>266</v>
      </c>
      <c r="RUX406" s="105" t="s">
        <v>266</v>
      </c>
      <c r="RUY406" s="105" t="s">
        <v>266</v>
      </c>
      <c r="RUZ406" s="105" t="s">
        <v>266</v>
      </c>
      <c r="RVA406" s="105" t="s">
        <v>266</v>
      </c>
      <c r="RVB406" s="105" t="s">
        <v>266</v>
      </c>
      <c r="RVC406" s="105" t="s">
        <v>266</v>
      </c>
      <c r="RVD406" s="105" t="s">
        <v>266</v>
      </c>
      <c r="RVE406" s="105" t="s">
        <v>266</v>
      </c>
      <c r="RVF406" s="105" t="s">
        <v>266</v>
      </c>
      <c r="RVG406" s="105" t="s">
        <v>266</v>
      </c>
      <c r="RVH406" s="105" t="s">
        <v>266</v>
      </c>
      <c r="RVI406" s="105" t="s">
        <v>266</v>
      </c>
      <c r="RVJ406" s="105" t="s">
        <v>266</v>
      </c>
      <c r="RVK406" s="105" t="s">
        <v>266</v>
      </c>
      <c r="RVL406" s="105" t="s">
        <v>266</v>
      </c>
      <c r="RVM406" s="105" t="s">
        <v>266</v>
      </c>
      <c r="RVN406" s="105" t="s">
        <v>266</v>
      </c>
      <c r="RVO406" s="105" t="s">
        <v>266</v>
      </c>
      <c r="RVP406" s="105" t="s">
        <v>266</v>
      </c>
      <c r="RVQ406" s="105" t="s">
        <v>266</v>
      </c>
      <c r="RVR406" s="105" t="s">
        <v>266</v>
      </c>
      <c r="RVS406" s="105" t="s">
        <v>266</v>
      </c>
      <c r="RVT406" s="105" t="s">
        <v>266</v>
      </c>
      <c r="RVU406" s="105" t="s">
        <v>266</v>
      </c>
      <c r="RVV406" s="105" t="s">
        <v>266</v>
      </c>
      <c r="RVW406" s="105" t="s">
        <v>266</v>
      </c>
      <c r="RVX406" s="105" t="s">
        <v>266</v>
      </c>
      <c r="RVY406" s="105" t="s">
        <v>266</v>
      </c>
      <c r="RVZ406" s="105" t="s">
        <v>266</v>
      </c>
      <c r="RWA406" s="105" t="s">
        <v>266</v>
      </c>
      <c r="RWB406" s="105" t="s">
        <v>266</v>
      </c>
      <c r="RWC406" s="105" t="s">
        <v>266</v>
      </c>
      <c r="RWD406" s="105" t="s">
        <v>266</v>
      </c>
      <c r="RWE406" s="105" t="s">
        <v>266</v>
      </c>
      <c r="RWF406" s="105" t="s">
        <v>266</v>
      </c>
      <c r="RWG406" s="105" t="s">
        <v>266</v>
      </c>
      <c r="RWH406" s="105" t="s">
        <v>266</v>
      </c>
      <c r="RWI406" s="105" t="s">
        <v>266</v>
      </c>
      <c r="RWJ406" s="105" t="s">
        <v>266</v>
      </c>
      <c r="RWK406" s="105" t="s">
        <v>266</v>
      </c>
      <c r="RWL406" s="105" t="s">
        <v>266</v>
      </c>
      <c r="RWM406" s="105" t="s">
        <v>266</v>
      </c>
      <c r="RWN406" s="105" t="s">
        <v>266</v>
      </c>
      <c r="RWO406" s="105" t="s">
        <v>266</v>
      </c>
      <c r="RWP406" s="105" t="s">
        <v>266</v>
      </c>
      <c r="RWQ406" s="105" t="s">
        <v>266</v>
      </c>
      <c r="RWR406" s="105" t="s">
        <v>266</v>
      </c>
      <c r="RWS406" s="105" t="s">
        <v>266</v>
      </c>
      <c r="RWT406" s="105" t="s">
        <v>266</v>
      </c>
      <c r="RWU406" s="105" t="s">
        <v>266</v>
      </c>
      <c r="RWV406" s="105" t="s">
        <v>266</v>
      </c>
      <c r="RWW406" s="105" t="s">
        <v>266</v>
      </c>
      <c r="RWX406" s="105" t="s">
        <v>266</v>
      </c>
      <c r="RWY406" s="105" t="s">
        <v>266</v>
      </c>
      <c r="RWZ406" s="105" t="s">
        <v>266</v>
      </c>
      <c r="RXA406" s="105" t="s">
        <v>266</v>
      </c>
      <c r="RXB406" s="105" t="s">
        <v>266</v>
      </c>
      <c r="RXC406" s="105" t="s">
        <v>266</v>
      </c>
      <c r="RXD406" s="105" t="s">
        <v>266</v>
      </c>
      <c r="RXE406" s="105" t="s">
        <v>266</v>
      </c>
      <c r="RXF406" s="105" t="s">
        <v>266</v>
      </c>
      <c r="RXG406" s="105" t="s">
        <v>266</v>
      </c>
      <c r="RXH406" s="105" t="s">
        <v>266</v>
      </c>
      <c r="RXI406" s="105" t="s">
        <v>266</v>
      </c>
      <c r="RXJ406" s="105" t="s">
        <v>266</v>
      </c>
      <c r="RXK406" s="105" t="s">
        <v>266</v>
      </c>
      <c r="RXL406" s="105" t="s">
        <v>266</v>
      </c>
      <c r="RXM406" s="105" t="s">
        <v>266</v>
      </c>
      <c r="RXN406" s="105" t="s">
        <v>266</v>
      </c>
      <c r="RXO406" s="105" t="s">
        <v>266</v>
      </c>
      <c r="RXP406" s="105" t="s">
        <v>266</v>
      </c>
      <c r="RXQ406" s="105" t="s">
        <v>266</v>
      </c>
      <c r="RXR406" s="105" t="s">
        <v>266</v>
      </c>
      <c r="RXS406" s="105" t="s">
        <v>266</v>
      </c>
      <c r="RXT406" s="105" t="s">
        <v>266</v>
      </c>
      <c r="RXU406" s="105" t="s">
        <v>266</v>
      </c>
      <c r="RXV406" s="105" t="s">
        <v>266</v>
      </c>
      <c r="RXW406" s="105" t="s">
        <v>266</v>
      </c>
      <c r="RXX406" s="105" t="s">
        <v>266</v>
      </c>
      <c r="RXY406" s="105" t="s">
        <v>266</v>
      </c>
      <c r="RXZ406" s="105" t="s">
        <v>266</v>
      </c>
      <c r="RYA406" s="105" t="s">
        <v>266</v>
      </c>
      <c r="RYB406" s="105" t="s">
        <v>266</v>
      </c>
      <c r="RYC406" s="105" t="s">
        <v>266</v>
      </c>
      <c r="RYD406" s="105" t="s">
        <v>266</v>
      </c>
      <c r="RYE406" s="105" t="s">
        <v>266</v>
      </c>
      <c r="RYF406" s="105" t="s">
        <v>266</v>
      </c>
      <c r="RYG406" s="105" t="s">
        <v>266</v>
      </c>
      <c r="RYH406" s="105" t="s">
        <v>266</v>
      </c>
      <c r="RYI406" s="105" t="s">
        <v>266</v>
      </c>
      <c r="RYJ406" s="105" t="s">
        <v>266</v>
      </c>
      <c r="RYK406" s="105" t="s">
        <v>266</v>
      </c>
      <c r="RYL406" s="105" t="s">
        <v>266</v>
      </c>
      <c r="RYM406" s="105" t="s">
        <v>266</v>
      </c>
      <c r="RYN406" s="105" t="s">
        <v>266</v>
      </c>
      <c r="RYO406" s="105" t="s">
        <v>266</v>
      </c>
      <c r="RYP406" s="105" t="s">
        <v>266</v>
      </c>
      <c r="RYQ406" s="105" t="s">
        <v>266</v>
      </c>
      <c r="RYR406" s="105" t="s">
        <v>266</v>
      </c>
      <c r="RYS406" s="105" t="s">
        <v>266</v>
      </c>
      <c r="RYT406" s="105" t="s">
        <v>266</v>
      </c>
      <c r="RYU406" s="105" t="s">
        <v>266</v>
      </c>
      <c r="RYV406" s="105" t="s">
        <v>266</v>
      </c>
      <c r="RYW406" s="105" t="s">
        <v>266</v>
      </c>
      <c r="RYX406" s="105" t="s">
        <v>266</v>
      </c>
      <c r="RYY406" s="105" t="s">
        <v>266</v>
      </c>
      <c r="RYZ406" s="105" t="s">
        <v>266</v>
      </c>
      <c r="RZA406" s="105" t="s">
        <v>266</v>
      </c>
      <c r="RZB406" s="105" t="s">
        <v>266</v>
      </c>
      <c r="RZC406" s="105" t="s">
        <v>266</v>
      </c>
      <c r="RZD406" s="105" t="s">
        <v>266</v>
      </c>
      <c r="RZE406" s="105" t="s">
        <v>266</v>
      </c>
      <c r="RZF406" s="105" t="s">
        <v>266</v>
      </c>
      <c r="RZG406" s="105" t="s">
        <v>266</v>
      </c>
      <c r="RZH406" s="105" t="s">
        <v>266</v>
      </c>
      <c r="RZI406" s="105" t="s">
        <v>266</v>
      </c>
      <c r="RZJ406" s="105" t="s">
        <v>266</v>
      </c>
      <c r="RZK406" s="105" t="s">
        <v>266</v>
      </c>
      <c r="RZL406" s="105" t="s">
        <v>266</v>
      </c>
      <c r="RZM406" s="105" t="s">
        <v>266</v>
      </c>
      <c r="RZN406" s="105" t="s">
        <v>266</v>
      </c>
      <c r="RZO406" s="105" t="s">
        <v>266</v>
      </c>
      <c r="RZP406" s="105" t="s">
        <v>266</v>
      </c>
      <c r="RZQ406" s="105" t="s">
        <v>266</v>
      </c>
      <c r="RZR406" s="105" t="s">
        <v>266</v>
      </c>
      <c r="RZS406" s="105" t="s">
        <v>266</v>
      </c>
      <c r="RZT406" s="105" t="s">
        <v>266</v>
      </c>
      <c r="RZU406" s="105" t="s">
        <v>266</v>
      </c>
      <c r="RZV406" s="105" t="s">
        <v>266</v>
      </c>
      <c r="RZW406" s="105" t="s">
        <v>266</v>
      </c>
      <c r="RZX406" s="105" t="s">
        <v>266</v>
      </c>
      <c r="RZY406" s="105" t="s">
        <v>266</v>
      </c>
      <c r="RZZ406" s="105" t="s">
        <v>266</v>
      </c>
      <c r="SAA406" s="105" t="s">
        <v>266</v>
      </c>
      <c r="SAB406" s="105" t="s">
        <v>266</v>
      </c>
      <c r="SAC406" s="105" t="s">
        <v>266</v>
      </c>
      <c r="SAD406" s="105" t="s">
        <v>266</v>
      </c>
      <c r="SAE406" s="105" t="s">
        <v>266</v>
      </c>
      <c r="SAF406" s="105" t="s">
        <v>266</v>
      </c>
      <c r="SAG406" s="105" t="s">
        <v>266</v>
      </c>
      <c r="SAH406" s="105" t="s">
        <v>266</v>
      </c>
      <c r="SAI406" s="105" t="s">
        <v>266</v>
      </c>
      <c r="SAJ406" s="105" t="s">
        <v>266</v>
      </c>
      <c r="SAK406" s="105" t="s">
        <v>266</v>
      </c>
      <c r="SAL406" s="105" t="s">
        <v>266</v>
      </c>
      <c r="SAM406" s="105" t="s">
        <v>266</v>
      </c>
      <c r="SAN406" s="105" t="s">
        <v>266</v>
      </c>
      <c r="SAO406" s="105" t="s">
        <v>266</v>
      </c>
      <c r="SAP406" s="105" t="s">
        <v>266</v>
      </c>
      <c r="SAQ406" s="105" t="s">
        <v>266</v>
      </c>
      <c r="SAR406" s="105" t="s">
        <v>266</v>
      </c>
      <c r="SAS406" s="105" t="s">
        <v>266</v>
      </c>
      <c r="SAT406" s="105" t="s">
        <v>266</v>
      </c>
      <c r="SAU406" s="105" t="s">
        <v>266</v>
      </c>
      <c r="SAV406" s="105" t="s">
        <v>266</v>
      </c>
      <c r="SAW406" s="105" t="s">
        <v>266</v>
      </c>
      <c r="SAX406" s="105" t="s">
        <v>266</v>
      </c>
      <c r="SAY406" s="105" t="s">
        <v>266</v>
      </c>
      <c r="SAZ406" s="105" t="s">
        <v>266</v>
      </c>
      <c r="SBA406" s="105" t="s">
        <v>266</v>
      </c>
      <c r="SBB406" s="105" t="s">
        <v>266</v>
      </c>
      <c r="SBC406" s="105" t="s">
        <v>266</v>
      </c>
      <c r="SBD406" s="105" t="s">
        <v>266</v>
      </c>
      <c r="SBE406" s="105" t="s">
        <v>266</v>
      </c>
      <c r="SBF406" s="105" t="s">
        <v>266</v>
      </c>
      <c r="SBG406" s="105" t="s">
        <v>266</v>
      </c>
      <c r="SBH406" s="105" t="s">
        <v>266</v>
      </c>
      <c r="SBI406" s="105" t="s">
        <v>266</v>
      </c>
      <c r="SBJ406" s="105" t="s">
        <v>266</v>
      </c>
      <c r="SBK406" s="105" t="s">
        <v>266</v>
      </c>
      <c r="SBL406" s="105" t="s">
        <v>266</v>
      </c>
      <c r="SBM406" s="105" t="s">
        <v>266</v>
      </c>
      <c r="SBN406" s="105" t="s">
        <v>266</v>
      </c>
      <c r="SBO406" s="105" t="s">
        <v>266</v>
      </c>
      <c r="SBP406" s="105" t="s">
        <v>266</v>
      </c>
      <c r="SBQ406" s="105" t="s">
        <v>266</v>
      </c>
      <c r="SBR406" s="105" t="s">
        <v>266</v>
      </c>
      <c r="SBS406" s="105" t="s">
        <v>266</v>
      </c>
      <c r="SBT406" s="105" t="s">
        <v>266</v>
      </c>
      <c r="SBU406" s="105" t="s">
        <v>266</v>
      </c>
      <c r="SBV406" s="105" t="s">
        <v>266</v>
      </c>
      <c r="SBW406" s="105" t="s">
        <v>266</v>
      </c>
      <c r="SBX406" s="105" t="s">
        <v>266</v>
      </c>
      <c r="SBY406" s="105" t="s">
        <v>266</v>
      </c>
      <c r="SBZ406" s="105" t="s">
        <v>266</v>
      </c>
      <c r="SCA406" s="105" t="s">
        <v>266</v>
      </c>
      <c r="SCB406" s="105" t="s">
        <v>266</v>
      </c>
      <c r="SCC406" s="105" t="s">
        <v>266</v>
      </c>
      <c r="SCD406" s="105" t="s">
        <v>266</v>
      </c>
      <c r="SCE406" s="105" t="s">
        <v>266</v>
      </c>
      <c r="SCF406" s="105" t="s">
        <v>266</v>
      </c>
      <c r="SCG406" s="105" t="s">
        <v>266</v>
      </c>
      <c r="SCH406" s="105" t="s">
        <v>266</v>
      </c>
      <c r="SCI406" s="105" t="s">
        <v>266</v>
      </c>
      <c r="SCJ406" s="105" t="s">
        <v>266</v>
      </c>
      <c r="SCK406" s="105" t="s">
        <v>266</v>
      </c>
      <c r="SCL406" s="105" t="s">
        <v>266</v>
      </c>
      <c r="SCM406" s="105" t="s">
        <v>266</v>
      </c>
      <c r="SCN406" s="105" t="s">
        <v>266</v>
      </c>
      <c r="SCO406" s="105" t="s">
        <v>266</v>
      </c>
      <c r="SCP406" s="105" t="s">
        <v>266</v>
      </c>
      <c r="SCQ406" s="105" t="s">
        <v>266</v>
      </c>
      <c r="SCR406" s="105" t="s">
        <v>266</v>
      </c>
      <c r="SCS406" s="105" t="s">
        <v>266</v>
      </c>
      <c r="SCT406" s="105" t="s">
        <v>266</v>
      </c>
      <c r="SCU406" s="105" t="s">
        <v>266</v>
      </c>
      <c r="SCV406" s="105" t="s">
        <v>266</v>
      </c>
      <c r="SCW406" s="105" t="s">
        <v>266</v>
      </c>
      <c r="SCX406" s="105" t="s">
        <v>266</v>
      </c>
      <c r="SCY406" s="105" t="s">
        <v>266</v>
      </c>
      <c r="SCZ406" s="105" t="s">
        <v>266</v>
      </c>
      <c r="SDA406" s="105" t="s">
        <v>266</v>
      </c>
      <c r="SDB406" s="105" t="s">
        <v>266</v>
      </c>
      <c r="SDC406" s="105" t="s">
        <v>266</v>
      </c>
      <c r="SDD406" s="105" t="s">
        <v>266</v>
      </c>
      <c r="SDE406" s="105" t="s">
        <v>266</v>
      </c>
      <c r="SDF406" s="105" t="s">
        <v>266</v>
      </c>
      <c r="SDG406" s="105" t="s">
        <v>266</v>
      </c>
      <c r="SDH406" s="105" t="s">
        <v>266</v>
      </c>
      <c r="SDI406" s="105" t="s">
        <v>266</v>
      </c>
      <c r="SDJ406" s="105" t="s">
        <v>266</v>
      </c>
      <c r="SDK406" s="105" t="s">
        <v>266</v>
      </c>
      <c r="SDL406" s="105" t="s">
        <v>266</v>
      </c>
      <c r="SDM406" s="105" t="s">
        <v>266</v>
      </c>
      <c r="SDN406" s="105" t="s">
        <v>266</v>
      </c>
      <c r="SDO406" s="105" t="s">
        <v>266</v>
      </c>
      <c r="SDP406" s="105" t="s">
        <v>266</v>
      </c>
      <c r="SDQ406" s="105" t="s">
        <v>266</v>
      </c>
      <c r="SDR406" s="105" t="s">
        <v>266</v>
      </c>
      <c r="SDS406" s="105" t="s">
        <v>266</v>
      </c>
      <c r="SDT406" s="105" t="s">
        <v>266</v>
      </c>
      <c r="SDU406" s="105" t="s">
        <v>266</v>
      </c>
      <c r="SDV406" s="105" t="s">
        <v>266</v>
      </c>
      <c r="SDW406" s="105" t="s">
        <v>266</v>
      </c>
      <c r="SDX406" s="105" t="s">
        <v>266</v>
      </c>
      <c r="SDY406" s="105" t="s">
        <v>266</v>
      </c>
      <c r="SDZ406" s="105" t="s">
        <v>266</v>
      </c>
      <c r="SEA406" s="105" t="s">
        <v>266</v>
      </c>
      <c r="SEB406" s="105" t="s">
        <v>266</v>
      </c>
      <c r="SEC406" s="105" t="s">
        <v>266</v>
      </c>
      <c r="SED406" s="105" t="s">
        <v>266</v>
      </c>
      <c r="SEE406" s="105" t="s">
        <v>266</v>
      </c>
      <c r="SEF406" s="105" t="s">
        <v>266</v>
      </c>
      <c r="SEG406" s="105" t="s">
        <v>266</v>
      </c>
      <c r="SEH406" s="105" t="s">
        <v>266</v>
      </c>
      <c r="SEI406" s="105" t="s">
        <v>266</v>
      </c>
      <c r="SEJ406" s="105" t="s">
        <v>266</v>
      </c>
      <c r="SEK406" s="105" t="s">
        <v>266</v>
      </c>
      <c r="SEL406" s="105" t="s">
        <v>266</v>
      </c>
      <c r="SEM406" s="105" t="s">
        <v>266</v>
      </c>
      <c r="SEN406" s="105" t="s">
        <v>266</v>
      </c>
      <c r="SEO406" s="105" t="s">
        <v>266</v>
      </c>
      <c r="SEP406" s="105" t="s">
        <v>266</v>
      </c>
      <c r="SEQ406" s="105" t="s">
        <v>266</v>
      </c>
      <c r="SER406" s="105" t="s">
        <v>266</v>
      </c>
      <c r="SES406" s="105" t="s">
        <v>266</v>
      </c>
      <c r="SET406" s="105" t="s">
        <v>266</v>
      </c>
      <c r="SEU406" s="105" t="s">
        <v>266</v>
      </c>
      <c r="SEV406" s="105" t="s">
        <v>266</v>
      </c>
      <c r="SEW406" s="105" t="s">
        <v>266</v>
      </c>
      <c r="SEX406" s="105" t="s">
        <v>266</v>
      </c>
      <c r="SEY406" s="105" t="s">
        <v>266</v>
      </c>
      <c r="SEZ406" s="105" t="s">
        <v>266</v>
      </c>
      <c r="SFA406" s="105" t="s">
        <v>266</v>
      </c>
      <c r="SFB406" s="105" t="s">
        <v>266</v>
      </c>
      <c r="SFC406" s="105" t="s">
        <v>266</v>
      </c>
      <c r="SFD406" s="105" t="s">
        <v>266</v>
      </c>
      <c r="SFE406" s="105" t="s">
        <v>266</v>
      </c>
      <c r="SFF406" s="105" t="s">
        <v>266</v>
      </c>
      <c r="SFG406" s="105" t="s">
        <v>266</v>
      </c>
      <c r="SFH406" s="105" t="s">
        <v>266</v>
      </c>
      <c r="SFI406" s="105" t="s">
        <v>266</v>
      </c>
      <c r="SFJ406" s="105" t="s">
        <v>266</v>
      </c>
      <c r="SFK406" s="105" t="s">
        <v>266</v>
      </c>
      <c r="SFL406" s="105" t="s">
        <v>266</v>
      </c>
      <c r="SFM406" s="105" t="s">
        <v>266</v>
      </c>
      <c r="SFN406" s="105" t="s">
        <v>266</v>
      </c>
      <c r="SFO406" s="105" t="s">
        <v>266</v>
      </c>
      <c r="SFP406" s="105" t="s">
        <v>266</v>
      </c>
      <c r="SFQ406" s="105" t="s">
        <v>266</v>
      </c>
      <c r="SFR406" s="105" t="s">
        <v>266</v>
      </c>
      <c r="SFS406" s="105" t="s">
        <v>266</v>
      </c>
      <c r="SFT406" s="105" t="s">
        <v>266</v>
      </c>
      <c r="SFU406" s="105" t="s">
        <v>266</v>
      </c>
      <c r="SFV406" s="105" t="s">
        <v>266</v>
      </c>
      <c r="SFW406" s="105" t="s">
        <v>266</v>
      </c>
      <c r="SFX406" s="105" t="s">
        <v>266</v>
      </c>
      <c r="SFY406" s="105" t="s">
        <v>266</v>
      </c>
      <c r="SFZ406" s="105" t="s">
        <v>266</v>
      </c>
      <c r="SGA406" s="105" t="s">
        <v>266</v>
      </c>
      <c r="SGB406" s="105" t="s">
        <v>266</v>
      </c>
      <c r="SGC406" s="105" t="s">
        <v>266</v>
      </c>
      <c r="SGD406" s="105" t="s">
        <v>266</v>
      </c>
      <c r="SGE406" s="105" t="s">
        <v>266</v>
      </c>
      <c r="SGF406" s="105" t="s">
        <v>266</v>
      </c>
      <c r="SGG406" s="105" t="s">
        <v>266</v>
      </c>
      <c r="SGH406" s="105" t="s">
        <v>266</v>
      </c>
      <c r="SGI406" s="105" t="s">
        <v>266</v>
      </c>
      <c r="SGJ406" s="105" t="s">
        <v>266</v>
      </c>
      <c r="SGK406" s="105" t="s">
        <v>266</v>
      </c>
      <c r="SGL406" s="105" t="s">
        <v>266</v>
      </c>
      <c r="SGM406" s="105" t="s">
        <v>266</v>
      </c>
      <c r="SGN406" s="105" t="s">
        <v>266</v>
      </c>
      <c r="SGO406" s="105" t="s">
        <v>266</v>
      </c>
      <c r="SGP406" s="105" t="s">
        <v>266</v>
      </c>
      <c r="SGQ406" s="105" t="s">
        <v>266</v>
      </c>
      <c r="SGR406" s="105" t="s">
        <v>266</v>
      </c>
      <c r="SGS406" s="105" t="s">
        <v>266</v>
      </c>
      <c r="SGT406" s="105" t="s">
        <v>266</v>
      </c>
      <c r="SGU406" s="105" t="s">
        <v>266</v>
      </c>
      <c r="SGV406" s="105" t="s">
        <v>266</v>
      </c>
      <c r="SGW406" s="105" t="s">
        <v>266</v>
      </c>
      <c r="SGX406" s="105" t="s">
        <v>266</v>
      </c>
      <c r="SGY406" s="105" t="s">
        <v>266</v>
      </c>
      <c r="SGZ406" s="105" t="s">
        <v>266</v>
      </c>
      <c r="SHA406" s="105" t="s">
        <v>266</v>
      </c>
      <c r="SHB406" s="105" t="s">
        <v>266</v>
      </c>
      <c r="SHC406" s="105" t="s">
        <v>266</v>
      </c>
      <c r="SHD406" s="105" t="s">
        <v>266</v>
      </c>
      <c r="SHE406" s="105" t="s">
        <v>266</v>
      </c>
      <c r="SHF406" s="105" t="s">
        <v>266</v>
      </c>
      <c r="SHG406" s="105" t="s">
        <v>266</v>
      </c>
      <c r="SHH406" s="105" t="s">
        <v>266</v>
      </c>
      <c r="SHI406" s="105" t="s">
        <v>266</v>
      </c>
      <c r="SHJ406" s="105" t="s">
        <v>266</v>
      </c>
      <c r="SHK406" s="105" t="s">
        <v>266</v>
      </c>
      <c r="SHL406" s="105" t="s">
        <v>266</v>
      </c>
      <c r="SHM406" s="105" t="s">
        <v>266</v>
      </c>
      <c r="SHN406" s="105" t="s">
        <v>266</v>
      </c>
      <c r="SHO406" s="105" t="s">
        <v>266</v>
      </c>
      <c r="SHP406" s="105" t="s">
        <v>266</v>
      </c>
      <c r="SHQ406" s="105" t="s">
        <v>266</v>
      </c>
      <c r="SHR406" s="105" t="s">
        <v>266</v>
      </c>
      <c r="SHS406" s="105" t="s">
        <v>266</v>
      </c>
      <c r="SHT406" s="105" t="s">
        <v>266</v>
      </c>
      <c r="SHU406" s="105" t="s">
        <v>266</v>
      </c>
      <c r="SHV406" s="105" t="s">
        <v>266</v>
      </c>
      <c r="SHW406" s="105" t="s">
        <v>266</v>
      </c>
      <c r="SHX406" s="105" t="s">
        <v>266</v>
      </c>
      <c r="SHY406" s="105" t="s">
        <v>266</v>
      </c>
      <c r="SHZ406" s="105" t="s">
        <v>266</v>
      </c>
      <c r="SIA406" s="105" t="s">
        <v>266</v>
      </c>
      <c r="SIB406" s="105" t="s">
        <v>266</v>
      </c>
      <c r="SIC406" s="105" t="s">
        <v>266</v>
      </c>
      <c r="SID406" s="105" t="s">
        <v>266</v>
      </c>
      <c r="SIE406" s="105" t="s">
        <v>266</v>
      </c>
      <c r="SIF406" s="105" t="s">
        <v>266</v>
      </c>
      <c r="SIG406" s="105" t="s">
        <v>266</v>
      </c>
      <c r="SIH406" s="105" t="s">
        <v>266</v>
      </c>
      <c r="SII406" s="105" t="s">
        <v>266</v>
      </c>
      <c r="SIJ406" s="105" t="s">
        <v>266</v>
      </c>
      <c r="SIK406" s="105" t="s">
        <v>266</v>
      </c>
      <c r="SIL406" s="105" t="s">
        <v>266</v>
      </c>
      <c r="SIM406" s="105" t="s">
        <v>266</v>
      </c>
      <c r="SIN406" s="105" t="s">
        <v>266</v>
      </c>
      <c r="SIO406" s="105" t="s">
        <v>266</v>
      </c>
      <c r="SIP406" s="105" t="s">
        <v>266</v>
      </c>
      <c r="SIQ406" s="105" t="s">
        <v>266</v>
      </c>
      <c r="SIR406" s="105" t="s">
        <v>266</v>
      </c>
      <c r="SIS406" s="105" t="s">
        <v>266</v>
      </c>
      <c r="SIT406" s="105" t="s">
        <v>266</v>
      </c>
      <c r="SIU406" s="105" t="s">
        <v>266</v>
      </c>
      <c r="SIV406" s="105" t="s">
        <v>266</v>
      </c>
      <c r="SIW406" s="105" t="s">
        <v>266</v>
      </c>
      <c r="SIX406" s="105" t="s">
        <v>266</v>
      </c>
      <c r="SIY406" s="105" t="s">
        <v>266</v>
      </c>
      <c r="SIZ406" s="105" t="s">
        <v>266</v>
      </c>
      <c r="SJA406" s="105" t="s">
        <v>266</v>
      </c>
      <c r="SJB406" s="105" t="s">
        <v>266</v>
      </c>
      <c r="SJC406" s="105" t="s">
        <v>266</v>
      </c>
      <c r="SJD406" s="105" t="s">
        <v>266</v>
      </c>
      <c r="SJE406" s="105" t="s">
        <v>266</v>
      </c>
      <c r="SJF406" s="105" t="s">
        <v>266</v>
      </c>
      <c r="SJG406" s="105" t="s">
        <v>266</v>
      </c>
      <c r="SJH406" s="105" t="s">
        <v>266</v>
      </c>
      <c r="SJI406" s="105" t="s">
        <v>266</v>
      </c>
      <c r="SJJ406" s="105" t="s">
        <v>266</v>
      </c>
      <c r="SJK406" s="105" t="s">
        <v>266</v>
      </c>
      <c r="SJL406" s="105" t="s">
        <v>266</v>
      </c>
      <c r="SJM406" s="105" t="s">
        <v>266</v>
      </c>
      <c r="SJN406" s="105" t="s">
        <v>266</v>
      </c>
      <c r="SJO406" s="105" t="s">
        <v>266</v>
      </c>
      <c r="SJP406" s="105" t="s">
        <v>266</v>
      </c>
      <c r="SJQ406" s="105" t="s">
        <v>266</v>
      </c>
      <c r="SJR406" s="105" t="s">
        <v>266</v>
      </c>
      <c r="SJS406" s="105" t="s">
        <v>266</v>
      </c>
      <c r="SJT406" s="105" t="s">
        <v>266</v>
      </c>
      <c r="SJU406" s="105" t="s">
        <v>266</v>
      </c>
      <c r="SJV406" s="105" t="s">
        <v>266</v>
      </c>
      <c r="SJW406" s="105" t="s">
        <v>266</v>
      </c>
      <c r="SJX406" s="105" t="s">
        <v>266</v>
      </c>
      <c r="SJY406" s="105" t="s">
        <v>266</v>
      </c>
      <c r="SJZ406" s="105" t="s">
        <v>266</v>
      </c>
      <c r="SKA406" s="105" t="s">
        <v>266</v>
      </c>
      <c r="SKB406" s="105" t="s">
        <v>266</v>
      </c>
      <c r="SKC406" s="105" t="s">
        <v>266</v>
      </c>
      <c r="SKD406" s="105" t="s">
        <v>266</v>
      </c>
      <c r="SKE406" s="105" t="s">
        <v>266</v>
      </c>
      <c r="SKF406" s="105" t="s">
        <v>266</v>
      </c>
      <c r="SKG406" s="105" t="s">
        <v>266</v>
      </c>
      <c r="SKH406" s="105" t="s">
        <v>266</v>
      </c>
      <c r="SKI406" s="105" t="s">
        <v>266</v>
      </c>
      <c r="SKJ406" s="105" t="s">
        <v>266</v>
      </c>
      <c r="SKK406" s="105" t="s">
        <v>266</v>
      </c>
      <c r="SKL406" s="105" t="s">
        <v>266</v>
      </c>
      <c r="SKM406" s="105" t="s">
        <v>266</v>
      </c>
      <c r="SKN406" s="105" t="s">
        <v>266</v>
      </c>
      <c r="SKO406" s="105" t="s">
        <v>266</v>
      </c>
      <c r="SKP406" s="105" t="s">
        <v>266</v>
      </c>
      <c r="SKQ406" s="105" t="s">
        <v>266</v>
      </c>
      <c r="SKR406" s="105" t="s">
        <v>266</v>
      </c>
      <c r="SKS406" s="105" t="s">
        <v>266</v>
      </c>
      <c r="SKT406" s="105" t="s">
        <v>266</v>
      </c>
      <c r="SKU406" s="105" t="s">
        <v>266</v>
      </c>
      <c r="SKV406" s="105" t="s">
        <v>266</v>
      </c>
      <c r="SKW406" s="105" t="s">
        <v>266</v>
      </c>
      <c r="SKX406" s="105" t="s">
        <v>266</v>
      </c>
      <c r="SKY406" s="105" t="s">
        <v>266</v>
      </c>
      <c r="SKZ406" s="105" t="s">
        <v>266</v>
      </c>
      <c r="SLA406" s="105" t="s">
        <v>266</v>
      </c>
      <c r="SLB406" s="105" t="s">
        <v>266</v>
      </c>
      <c r="SLC406" s="105" t="s">
        <v>266</v>
      </c>
      <c r="SLD406" s="105" t="s">
        <v>266</v>
      </c>
      <c r="SLE406" s="105" t="s">
        <v>266</v>
      </c>
      <c r="SLF406" s="105" t="s">
        <v>266</v>
      </c>
      <c r="SLG406" s="105" t="s">
        <v>266</v>
      </c>
      <c r="SLH406" s="105" t="s">
        <v>266</v>
      </c>
      <c r="SLI406" s="105" t="s">
        <v>266</v>
      </c>
      <c r="SLJ406" s="105" t="s">
        <v>266</v>
      </c>
      <c r="SLK406" s="105" t="s">
        <v>266</v>
      </c>
      <c r="SLL406" s="105" t="s">
        <v>266</v>
      </c>
      <c r="SLM406" s="105" t="s">
        <v>266</v>
      </c>
      <c r="SLN406" s="105" t="s">
        <v>266</v>
      </c>
      <c r="SLO406" s="105" t="s">
        <v>266</v>
      </c>
      <c r="SLP406" s="105" t="s">
        <v>266</v>
      </c>
      <c r="SLQ406" s="105" t="s">
        <v>266</v>
      </c>
      <c r="SLR406" s="105" t="s">
        <v>266</v>
      </c>
      <c r="SLS406" s="105" t="s">
        <v>266</v>
      </c>
      <c r="SLT406" s="105" t="s">
        <v>266</v>
      </c>
      <c r="SLU406" s="105" t="s">
        <v>266</v>
      </c>
      <c r="SLV406" s="105" t="s">
        <v>266</v>
      </c>
      <c r="SLW406" s="105" t="s">
        <v>266</v>
      </c>
      <c r="SLX406" s="105" t="s">
        <v>266</v>
      </c>
      <c r="SLY406" s="105" t="s">
        <v>266</v>
      </c>
      <c r="SLZ406" s="105" t="s">
        <v>266</v>
      </c>
      <c r="SMA406" s="105" t="s">
        <v>266</v>
      </c>
      <c r="SMB406" s="105" t="s">
        <v>266</v>
      </c>
      <c r="SMC406" s="105" t="s">
        <v>266</v>
      </c>
      <c r="SMD406" s="105" t="s">
        <v>266</v>
      </c>
      <c r="SME406" s="105" t="s">
        <v>266</v>
      </c>
      <c r="SMF406" s="105" t="s">
        <v>266</v>
      </c>
      <c r="SMG406" s="105" t="s">
        <v>266</v>
      </c>
      <c r="SMH406" s="105" t="s">
        <v>266</v>
      </c>
      <c r="SMI406" s="105" t="s">
        <v>266</v>
      </c>
      <c r="SMJ406" s="105" t="s">
        <v>266</v>
      </c>
      <c r="SMK406" s="105" t="s">
        <v>266</v>
      </c>
      <c r="SML406" s="105" t="s">
        <v>266</v>
      </c>
      <c r="SMM406" s="105" t="s">
        <v>266</v>
      </c>
      <c r="SMN406" s="105" t="s">
        <v>266</v>
      </c>
      <c r="SMO406" s="105" t="s">
        <v>266</v>
      </c>
      <c r="SMP406" s="105" t="s">
        <v>266</v>
      </c>
      <c r="SMQ406" s="105" t="s">
        <v>266</v>
      </c>
      <c r="SMR406" s="105" t="s">
        <v>266</v>
      </c>
      <c r="SMS406" s="105" t="s">
        <v>266</v>
      </c>
      <c r="SMT406" s="105" t="s">
        <v>266</v>
      </c>
      <c r="SMU406" s="105" t="s">
        <v>266</v>
      </c>
      <c r="SMV406" s="105" t="s">
        <v>266</v>
      </c>
      <c r="SMW406" s="105" t="s">
        <v>266</v>
      </c>
      <c r="SMX406" s="105" t="s">
        <v>266</v>
      </c>
      <c r="SMY406" s="105" t="s">
        <v>266</v>
      </c>
      <c r="SMZ406" s="105" t="s">
        <v>266</v>
      </c>
      <c r="SNA406" s="105" t="s">
        <v>266</v>
      </c>
      <c r="SNB406" s="105" t="s">
        <v>266</v>
      </c>
      <c r="SNC406" s="105" t="s">
        <v>266</v>
      </c>
      <c r="SND406" s="105" t="s">
        <v>266</v>
      </c>
      <c r="SNE406" s="105" t="s">
        <v>266</v>
      </c>
      <c r="SNF406" s="105" t="s">
        <v>266</v>
      </c>
      <c r="SNG406" s="105" t="s">
        <v>266</v>
      </c>
      <c r="SNH406" s="105" t="s">
        <v>266</v>
      </c>
      <c r="SNI406" s="105" t="s">
        <v>266</v>
      </c>
      <c r="SNJ406" s="105" t="s">
        <v>266</v>
      </c>
      <c r="SNK406" s="105" t="s">
        <v>266</v>
      </c>
      <c r="SNL406" s="105" t="s">
        <v>266</v>
      </c>
      <c r="SNM406" s="105" t="s">
        <v>266</v>
      </c>
      <c r="SNN406" s="105" t="s">
        <v>266</v>
      </c>
      <c r="SNO406" s="105" t="s">
        <v>266</v>
      </c>
      <c r="SNP406" s="105" t="s">
        <v>266</v>
      </c>
      <c r="SNQ406" s="105" t="s">
        <v>266</v>
      </c>
      <c r="SNR406" s="105" t="s">
        <v>266</v>
      </c>
      <c r="SNS406" s="105" t="s">
        <v>266</v>
      </c>
      <c r="SNT406" s="105" t="s">
        <v>266</v>
      </c>
      <c r="SNU406" s="105" t="s">
        <v>266</v>
      </c>
      <c r="SNV406" s="105" t="s">
        <v>266</v>
      </c>
      <c r="SNW406" s="105" t="s">
        <v>266</v>
      </c>
      <c r="SNX406" s="105" t="s">
        <v>266</v>
      </c>
      <c r="SNY406" s="105" t="s">
        <v>266</v>
      </c>
      <c r="SNZ406" s="105" t="s">
        <v>266</v>
      </c>
      <c r="SOA406" s="105" t="s">
        <v>266</v>
      </c>
      <c r="SOB406" s="105" t="s">
        <v>266</v>
      </c>
      <c r="SOC406" s="105" t="s">
        <v>266</v>
      </c>
      <c r="SOD406" s="105" t="s">
        <v>266</v>
      </c>
      <c r="SOE406" s="105" t="s">
        <v>266</v>
      </c>
      <c r="SOF406" s="105" t="s">
        <v>266</v>
      </c>
      <c r="SOG406" s="105" t="s">
        <v>266</v>
      </c>
      <c r="SOH406" s="105" t="s">
        <v>266</v>
      </c>
      <c r="SOI406" s="105" t="s">
        <v>266</v>
      </c>
      <c r="SOJ406" s="105" t="s">
        <v>266</v>
      </c>
      <c r="SOK406" s="105" t="s">
        <v>266</v>
      </c>
      <c r="SOL406" s="105" t="s">
        <v>266</v>
      </c>
      <c r="SOM406" s="105" t="s">
        <v>266</v>
      </c>
      <c r="SON406" s="105" t="s">
        <v>266</v>
      </c>
      <c r="SOO406" s="105" t="s">
        <v>266</v>
      </c>
      <c r="SOP406" s="105" t="s">
        <v>266</v>
      </c>
      <c r="SOQ406" s="105" t="s">
        <v>266</v>
      </c>
      <c r="SOR406" s="105" t="s">
        <v>266</v>
      </c>
      <c r="SOS406" s="105" t="s">
        <v>266</v>
      </c>
      <c r="SOT406" s="105" t="s">
        <v>266</v>
      </c>
      <c r="SOU406" s="105" t="s">
        <v>266</v>
      </c>
      <c r="SOV406" s="105" t="s">
        <v>266</v>
      </c>
      <c r="SOW406" s="105" t="s">
        <v>266</v>
      </c>
      <c r="SOX406" s="105" t="s">
        <v>266</v>
      </c>
      <c r="SOY406" s="105" t="s">
        <v>266</v>
      </c>
      <c r="SOZ406" s="105" t="s">
        <v>266</v>
      </c>
      <c r="SPA406" s="105" t="s">
        <v>266</v>
      </c>
      <c r="SPB406" s="105" t="s">
        <v>266</v>
      </c>
      <c r="SPC406" s="105" t="s">
        <v>266</v>
      </c>
      <c r="SPD406" s="105" t="s">
        <v>266</v>
      </c>
      <c r="SPE406" s="105" t="s">
        <v>266</v>
      </c>
      <c r="SPF406" s="105" t="s">
        <v>266</v>
      </c>
      <c r="SPG406" s="105" t="s">
        <v>266</v>
      </c>
      <c r="SPH406" s="105" t="s">
        <v>266</v>
      </c>
      <c r="SPI406" s="105" t="s">
        <v>266</v>
      </c>
      <c r="SPJ406" s="105" t="s">
        <v>266</v>
      </c>
      <c r="SPK406" s="105" t="s">
        <v>266</v>
      </c>
      <c r="SPL406" s="105" t="s">
        <v>266</v>
      </c>
      <c r="SPM406" s="105" t="s">
        <v>266</v>
      </c>
      <c r="SPN406" s="105" t="s">
        <v>266</v>
      </c>
      <c r="SPO406" s="105" t="s">
        <v>266</v>
      </c>
      <c r="SPP406" s="105" t="s">
        <v>266</v>
      </c>
      <c r="SPQ406" s="105" t="s">
        <v>266</v>
      </c>
      <c r="SPR406" s="105" t="s">
        <v>266</v>
      </c>
      <c r="SPS406" s="105" t="s">
        <v>266</v>
      </c>
      <c r="SPT406" s="105" t="s">
        <v>266</v>
      </c>
      <c r="SPU406" s="105" t="s">
        <v>266</v>
      </c>
      <c r="SPV406" s="105" t="s">
        <v>266</v>
      </c>
      <c r="SPW406" s="105" t="s">
        <v>266</v>
      </c>
      <c r="SPX406" s="105" t="s">
        <v>266</v>
      </c>
      <c r="SPY406" s="105" t="s">
        <v>266</v>
      </c>
      <c r="SPZ406" s="105" t="s">
        <v>266</v>
      </c>
      <c r="SQA406" s="105" t="s">
        <v>266</v>
      </c>
      <c r="SQB406" s="105" t="s">
        <v>266</v>
      </c>
      <c r="SQC406" s="105" t="s">
        <v>266</v>
      </c>
      <c r="SQD406" s="105" t="s">
        <v>266</v>
      </c>
      <c r="SQE406" s="105" t="s">
        <v>266</v>
      </c>
      <c r="SQF406" s="105" t="s">
        <v>266</v>
      </c>
      <c r="SQG406" s="105" t="s">
        <v>266</v>
      </c>
      <c r="SQH406" s="105" t="s">
        <v>266</v>
      </c>
      <c r="SQI406" s="105" t="s">
        <v>266</v>
      </c>
      <c r="SQJ406" s="105" t="s">
        <v>266</v>
      </c>
      <c r="SQK406" s="105" t="s">
        <v>266</v>
      </c>
      <c r="SQL406" s="105" t="s">
        <v>266</v>
      </c>
      <c r="SQM406" s="105" t="s">
        <v>266</v>
      </c>
      <c r="SQN406" s="105" t="s">
        <v>266</v>
      </c>
      <c r="SQO406" s="105" t="s">
        <v>266</v>
      </c>
      <c r="SQP406" s="105" t="s">
        <v>266</v>
      </c>
      <c r="SQQ406" s="105" t="s">
        <v>266</v>
      </c>
      <c r="SQR406" s="105" t="s">
        <v>266</v>
      </c>
      <c r="SQS406" s="105" t="s">
        <v>266</v>
      </c>
      <c r="SQT406" s="105" t="s">
        <v>266</v>
      </c>
      <c r="SQU406" s="105" t="s">
        <v>266</v>
      </c>
      <c r="SQV406" s="105" t="s">
        <v>266</v>
      </c>
      <c r="SQW406" s="105" t="s">
        <v>266</v>
      </c>
      <c r="SQX406" s="105" t="s">
        <v>266</v>
      </c>
      <c r="SQY406" s="105" t="s">
        <v>266</v>
      </c>
      <c r="SQZ406" s="105" t="s">
        <v>266</v>
      </c>
      <c r="SRA406" s="105" t="s">
        <v>266</v>
      </c>
      <c r="SRB406" s="105" t="s">
        <v>266</v>
      </c>
      <c r="SRC406" s="105" t="s">
        <v>266</v>
      </c>
      <c r="SRD406" s="105" t="s">
        <v>266</v>
      </c>
      <c r="SRE406" s="105" t="s">
        <v>266</v>
      </c>
      <c r="SRF406" s="105" t="s">
        <v>266</v>
      </c>
      <c r="SRG406" s="105" t="s">
        <v>266</v>
      </c>
      <c r="SRH406" s="105" t="s">
        <v>266</v>
      </c>
      <c r="SRI406" s="105" t="s">
        <v>266</v>
      </c>
      <c r="SRJ406" s="105" t="s">
        <v>266</v>
      </c>
      <c r="SRK406" s="105" t="s">
        <v>266</v>
      </c>
      <c r="SRL406" s="105" t="s">
        <v>266</v>
      </c>
      <c r="SRM406" s="105" t="s">
        <v>266</v>
      </c>
      <c r="SRN406" s="105" t="s">
        <v>266</v>
      </c>
      <c r="SRO406" s="105" t="s">
        <v>266</v>
      </c>
      <c r="SRP406" s="105" t="s">
        <v>266</v>
      </c>
      <c r="SRQ406" s="105" t="s">
        <v>266</v>
      </c>
      <c r="SRR406" s="105" t="s">
        <v>266</v>
      </c>
      <c r="SRS406" s="105" t="s">
        <v>266</v>
      </c>
      <c r="SRT406" s="105" t="s">
        <v>266</v>
      </c>
      <c r="SRU406" s="105" t="s">
        <v>266</v>
      </c>
      <c r="SRV406" s="105" t="s">
        <v>266</v>
      </c>
      <c r="SRW406" s="105" t="s">
        <v>266</v>
      </c>
      <c r="SRX406" s="105" t="s">
        <v>266</v>
      </c>
      <c r="SRY406" s="105" t="s">
        <v>266</v>
      </c>
      <c r="SRZ406" s="105" t="s">
        <v>266</v>
      </c>
      <c r="SSA406" s="105" t="s">
        <v>266</v>
      </c>
      <c r="SSB406" s="105" t="s">
        <v>266</v>
      </c>
      <c r="SSC406" s="105" t="s">
        <v>266</v>
      </c>
      <c r="SSD406" s="105" t="s">
        <v>266</v>
      </c>
      <c r="SSE406" s="105" t="s">
        <v>266</v>
      </c>
      <c r="SSF406" s="105" t="s">
        <v>266</v>
      </c>
      <c r="SSG406" s="105" t="s">
        <v>266</v>
      </c>
      <c r="SSH406" s="105" t="s">
        <v>266</v>
      </c>
      <c r="SSI406" s="105" t="s">
        <v>266</v>
      </c>
      <c r="SSJ406" s="105" t="s">
        <v>266</v>
      </c>
      <c r="SSK406" s="105" t="s">
        <v>266</v>
      </c>
      <c r="SSL406" s="105" t="s">
        <v>266</v>
      </c>
      <c r="SSM406" s="105" t="s">
        <v>266</v>
      </c>
      <c r="SSN406" s="105" t="s">
        <v>266</v>
      </c>
      <c r="SSO406" s="105" t="s">
        <v>266</v>
      </c>
      <c r="SSP406" s="105" t="s">
        <v>266</v>
      </c>
      <c r="SSQ406" s="105" t="s">
        <v>266</v>
      </c>
      <c r="SSR406" s="105" t="s">
        <v>266</v>
      </c>
      <c r="SSS406" s="105" t="s">
        <v>266</v>
      </c>
      <c r="SST406" s="105" t="s">
        <v>266</v>
      </c>
      <c r="SSU406" s="105" t="s">
        <v>266</v>
      </c>
      <c r="SSV406" s="105" t="s">
        <v>266</v>
      </c>
      <c r="SSW406" s="105" t="s">
        <v>266</v>
      </c>
      <c r="SSX406" s="105" t="s">
        <v>266</v>
      </c>
      <c r="SSY406" s="105" t="s">
        <v>266</v>
      </c>
      <c r="SSZ406" s="105" t="s">
        <v>266</v>
      </c>
      <c r="STA406" s="105" t="s">
        <v>266</v>
      </c>
      <c r="STB406" s="105" t="s">
        <v>266</v>
      </c>
      <c r="STC406" s="105" t="s">
        <v>266</v>
      </c>
      <c r="STD406" s="105" t="s">
        <v>266</v>
      </c>
      <c r="STE406" s="105" t="s">
        <v>266</v>
      </c>
      <c r="STF406" s="105" t="s">
        <v>266</v>
      </c>
      <c r="STG406" s="105" t="s">
        <v>266</v>
      </c>
      <c r="STH406" s="105" t="s">
        <v>266</v>
      </c>
      <c r="STI406" s="105" t="s">
        <v>266</v>
      </c>
      <c r="STJ406" s="105" t="s">
        <v>266</v>
      </c>
      <c r="STK406" s="105" t="s">
        <v>266</v>
      </c>
      <c r="STL406" s="105" t="s">
        <v>266</v>
      </c>
      <c r="STM406" s="105" t="s">
        <v>266</v>
      </c>
      <c r="STN406" s="105" t="s">
        <v>266</v>
      </c>
      <c r="STO406" s="105" t="s">
        <v>266</v>
      </c>
      <c r="STP406" s="105" t="s">
        <v>266</v>
      </c>
      <c r="STQ406" s="105" t="s">
        <v>266</v>
      </c>
      <c r="STR406" s="105" t="s">
        <v>266</v>
      </c>
      <c r="STS406" s="105" t="s">
        <v>266</v>
      </c>
      <c r="STT406" s="105" t="s">
        <v>266</v>
      </c>
      <c r="STU406" s="105" t="s">
        <v>266</v>
      </c>
      <c r="STV406" s="105" t="s">
        <v>266</v>
      </c>
      <c r="STW406" s="105" t="s">
        <v>266</v>
      </c>
      <c r="STX406" s="105" t="s">
        <v>266</v>
      </c>
      <c r="STY406" s="105" t="s">
        <v>266</v>
      </c>
      <c r="STZ406" s="105" t="s">
        <v>266</v>
      </c>
      <c r="SUA406" s="105" t="s">
        <v>266</v>
      </c>
      <c r="SUB406" s="105" t="s">
        <v>266</v>
      </c>
      <c r="SUC406" s="105" t="s">
        <v>266</v>
      </c>
      <c r="SUD406" s="105" t="s">
        <v>266</v>
      </c>
      <c r="SUE406" s="105" t="s">
        <v>266</v>
      </c>
      <c r="SUF406" s="105" t="s">
        <v>266</v>
      </c>
      <c r="SUG406" s="105" t="s">
        <v>266</v>
      </c>
      <c r="SUH406" s="105" t="s">
        <v>266</v>
      </c>
      <c r="SUI406" s="105" t="s">
        <v>266</v>
      </c>
      <c r="SUJ406" s="105" t="s">
        <v>266</v>
      </c>
      <c r="SUK406" s="105" t="s">
        <v>266</v>
      </c>
      <c r="SUL406" s="105" t="s">
        <v>266</v>
      </c>
      <c r="SUM406" s="105" t="s">
        <v>266</v>
      </c>
      <c r="SUN406" s="105" t="s">
        <v>266</v>
      </c>
      <c r="SUO406" s="105" t="s">
        <v>266</v>
      </c>
      <c r="SUP406" s="105" t="s">
        <v>266</v>
      </c>
      <c r="SUQ406" s="105" t="s">
        <v>266</v>
      </c>
      <c r="SUR406" s="105" t="s">
        <v>266</v>
      </c>
      <c r="SUS406" s="105" t="s">
        <v>266</v>
      </c>
      <c r="SUT406" s="105" t="s">
        <v>266</v>
      </c>
      <c r="SUU406" s="105" t="s">
        <v>266</v>
      </c>
      <c r="SUV406" s="105" t="s">
        <v>266</v>
      </c>
      <c r="SUW406" s="105" t="s">
        <v>266</v>
      </c>
      <c r="SUX406" s="105" t="s">
        <v>266</v>
      </c>
      <c r="SUY406" s="105" t="s">
        <v>266</v>
      </c>
      <c r="SUZ406" s="105" t="s">
        <v>266</v>
      </c>
      <c r="SVA406" s="105" t="s">
        <v>266</v>
      </c>
      <c r="SVB406" s="105" t="s">
        <v>266</v>
      </c>
      <c r="SVC406" s="105" t="s">
        <v>266</v>
      </c>
      <c r="SVD406" s="105" t="s">
        <v>266</v>
      </c>
      <c r="SVE406" s="105" t="s">
        <v>266</v>
      </c>
      <c r="SVF406" s="105" t="s">
        <v>266</v>
      </c>
      <c r="SVG406" s="105" t="s">
        <v>266</v>
      </c>
      <c r="SVH406" s="105" t="s">
        <v>266</v>
      </c>
      <c r="SVI406" s="105" t="s">
        <v>266</v>
      </c>
      <c r="SVJ406" s="105" t="s">
        <v>266</v>
      </c>
      <c r="SVK406" s="105" t="s">
        <v>266</v>
      </c>
      <c r="SVL406" s="105" t="s">
        <v>266</v>
      </c>
      <c r="SVM406" s="105" t="s">
        <v>266</v>
      </c>
      <c r="SVN406" s="105" t="s">
        <v>266</v>
      </c>
      <c r="SVO406" s="105" t="s">
        <v>266</v>
      </c>
      <c r="SVP406" s="105" t="s">
        <v>266</v>
      </c>
      <c r="SVQ406" s="105" t="s">
        <v>266</v>
      </c>
      <c r="SVR406" s="105" t="s">
        <v>266</v>
      </c>
      <c r="SVS406" s="105" t="s">
        <v>266</v>
      </c>
      <c r="SVT406" s="105" t="s">
        <v>266</v>
      </c>
      <c r="SVU406" s="105" t="s">
        <v>266</v>
      </c>
      <c r="SVV406" s="105" t="s">
        <v>266</v>
      </c>
      <c r="SVW406" s="105" t="s">
        <v>266</v>
      </c>
      <c r="SVX406" s="105" t="s">
        <v>266</v>
      </c>
      <c r="SVY406" s="105" t="s">
        <v>266</v>
      </c>
      <c r="SVZ406" s="105" t="s">
        <v>266</v>
      </c>
      <c r="SWA406" s="105" t="s">
        <v>266</v>
      </c>
      <c r="SWB406" s="105" t="s">
        <v>266</v>
      </c>
      <c r="SWC406" s="105" t="s">
        <v>266</v>
      </c>
      <c r="SWD406" s="105" t="s">
        <v>266</v>
      </c>
      <c r="SWE406" s="105" t="s">
        <v>266</v>
      </c>
      <c r="SWF406" s="105" t="s">
        <v>266</v>
      </c>
      <c r="SWG406" s="105" t="s">
        <v>266</v>
      </c>
      <c r="SWH406" s="105" t="s">
        <v>266</v>
      </c>
      <c r="SWI406" s="105" t="s">
        <v>266</v>
      </c>
      <c r="SWJ406" s="105" t="s">
        <v>266</v>
      </c>
      <c r="SWK406" s="105" t="s">
        <v>266</v>
      </c>
      <c r="SWL406" s="105" t="s">
        <v>266</v>
      </c>
      <c r="SWM406" s="105" t="s">
        <v>266</v>
      </c>
      <c r="SWN406" s="105" t="s">
        <v>266</v>
      </c>
      <c r="SWO406" s="105" t="s">
        <v>266</v>
      </c>
      <c r="SWP406" s="105" t="s">
        <v>266</v>
      </c>
      <c r="SWQ406" s="105" t="s">
        <v>266</v>
      </c>
      <c r="SWR406" s="105" t="s">
        <v>266</v>
      </c>
      <c r="SWS406" s="105" t="s">
        <v>266</v>
      </c>
      <c r="SWT406" s="105" t="s">
        <v>266</v>
      </c>
      <c r="SWU406" s="105" t="s">
        <v>266</v>
      </c>
      <c r="SWV406" s="105" t="s">
        <v>266</v>
      </c>
      <c r="SWW406" s="105" t="s">
        <v>266</v>
      </c>
      <c r="SWX406" s="105" t="s">
        <v>266</v>
      </c>
      <c r="SWY406" s="105" t="s">
        <v>266</v>
      </c>
      <c r="SWZ406" s="105" t="s">
        <v>266</v>
      </c>
      <c r="SXA406" s="105" t="s">
        <v>266</v>
      </c>
      <c r="SXB406" s="105" t="s">
        <v>266</v>
      </c>
      <c r="SXC406" s="105" t="s">
        <v>266</v>
      </c>
      <c r="SXD406" s="105" t="s">
        <v>266</v>
      </c>
      <c r="SXE406" s="105" t="s">
        <v>266</v>
      </c>
      <c r="SXF406" s="105" t="s">
        <v>266</v>
      </c>
      <c r="SXG406" s="105" t="s">
        <v>266</v>
      </c>
      <c r="SXH406" s="105" t="s">
        <v>266</v>
      </c>
      <c r="SXI406" s="105" t="s">
        <v>266</v>
      </c>
      <c r="SXJ406" s="105" t="s">
        <v>266</v>
      </c>
      <c r="SXK406" s="105" t="s">
        <v>266</v>
      </c>
      <c r="SXL406" s="105" t="s">
        <v>266</v>
      </c>
      <c r="SXM406" s="105" t="s">
        <v>266</v>
      </c>
      <c r="SXN406" s="105" t="s">
        <v>266</v>
      </c>
      <c r="SXO406" s="105" t="s">
        <v>266</v>
      </c>
      <c r="SXP406" s="105" t="s">
        <v>266</v>
      </c>
      <c r="SXQ406" s="105" t="s">
        <v>266</v>
      </c>
      <c r="SXR406" s="105" t="s">
        <v>266</v>
      </c>
      <c r="SXS406" s="105" t="s">
        <v>266</v>
      </c>
      <c r="SXT406" s="105" t="s">
        <v>266</v>
      </c>
      <c r="SXU406" s="105" t="s">
        <v>266</v>
      </c>
      <c r="SXV406" s="105" t="s">
        <v>266</v>
      </c>
      <c r="SXW406" s="105" t="s">
        <v>266</v>
      </c>
      <c r="SXX406" s="105" t="s">
        <v>266</v>
      </c>
      <c r="SXY406" s="105" t="s">
        <v>266</v>
      </c>
      <c r="SXZ406" s="105" t="s">
        <v>266</v>
      </c>
      <c r="SYA406" s="105" t="s">
        <v>266</v>
      </c>
      <c r="SYB406" s="105" t="s">
        <v>266</v>
      </c>
      <c r="SYC406" s="105" t="s">
        <v>266</v>
      </c>
      <c r="SYD406" s="105" t="s">
        <v>266</v>
      </c>
      <c r="SYE406" s="105" t="s">
        <v>266</v>
      </c>
      <c r="SYF406" s="105" t="s">
        <v>266</v>
      </c>
      <c r="SYG406" s="105" t="s">
        <v>266</v>
      </c>
      <c r="SYH406" s="105" t="s">
        <v>266</v>
      </c>
      <c r="SYI406" s="105" t="s">
        <v>266</v>
      </c>
      <c r="SYJ406" s="105" t="s">
        <v>266</v>
      </c>
      <c r="SYK406" s="105" t="s">
        <v>266</v>
      </c>
      <c r="SYL406" s="105" t="s">
        <v>266</v>
      </c>
      <c r="SYM406" s="105" t="s">
        <v>266</v>
      </c>
      <c r="SYN406" s="105" t="s">
        <v>266</v>
      </c>
      <c r="SYO406" s="105" t="s">
        <v>266</v>
      </c>
      <c r="SYP406" s="105" t="s">
        <v>266</v>
      </c>
      <c r="SYQ406" s="105" t="s">
        <v>266</v>
      </c>
      <c r="SYR406" s="105" t="s">
        <v>266</v>
      </c>
      <c r="SYS406" s="105" t="s">
        <v>266</v>
      </c>
      <c r="SYT406" s="105" t="s">
        <v>266</v>
      </c>
      <c r="SYU406" s="105" t="s">
        <v>266</v>
      </c>
      <c r="SYV406" s="105" t="s">
        <v>266</v>
      </c>
      <c r="SYW406" s="105" t="s">
        <v>266</v>
      </c>
      <c r="SYX406" s="105" t="s">
        <v>266</v>
      </c>
      <c r="SYY406" s="105" t="s">
        <v>266</v>
      </c>
      <c r="SYZ406" s="105" t="s">
        <v>266</v>
      </c>
      <c r="SZA406" s="105" t="s">
        <v>266</v>
      </c>
      <c r="SZB406" s="105" t="s">
        <v>266</v>
      </c>
      <c r="SZC406" s="105" t="s">
        <v>266</v>
      </c>
      <c r="SZD406" s="105" t="s">
        <v>266</v>
      </c>
      <c r="SZE406" s="105" t="s">
        <v>266</v>
      </c>
      <c r="SZF406" s="105" t="s">
        <v>266</v>
      </c>
      <c r="SZG406" s="105" t="s">
        <v>266</v>
      </c>
      <c r="SZH406" s="105" t="s">
        <v>266</v>
      </c>
      <c r="SZI406" s="105" t="s">
        <v>266</v>
      </c>
      <c r="SZJ406" s="105" t="s">
        <v>266</v>
      </c>
      <c r="SZK406" s="105" t="s">
        <v>266</v>
      </c>
      <c r="SZL406" s="105" t="s">
        <v>266</v>
      </c>
      <c r="SZM406" s="105" t="s">
        <v>266</v>
      </c>
      <c r="SZN406" s="105" t="s">
        <v>266</v>
      </c>
      <c r="SZO406" s="105" t="s">
        <v>266</v>
      </c>
      <c r="SZP406" s="105" t="s">
        <v>266</v>
      </c>
      <c r="SZQ406" s="105" t="s">
        <v>266</v>
      </c>
      <c r="SZR406" s="105" t="s">
        <v>266</v>
      </c>
      <c r="SZS406" s="105" t="s">
        <v>266</v>
      </c>
      <c r="SZT406" s="105" t="s">
        <v>266</v>
      </c>
      <c r="SZU406" s="105" t="s">
        <v>266</v>
      </c>
      <c r="SZV406" s="105" t="s">
        <v>266</v>
      </c>
      <c r="SZW406" s="105" t="s">
        <v>266</v>
      </c>
      <c r="SZX406" s="105" t="s">
        <v>266</v>
      </c>
      <c r="SZY406" s="105" t="s">
        <v>266</v>
      </c>
      <c r="SZZ406" s="105" t="s">
        <v>266</v>
      </c>
      <c r="TAA406" s="105" t="s">
        <v>266</v>
      </c>
      <c r="TAB406" s="105" t="s">
        <v>266</v>
      </c>
      <c r="TAC406" s="105" t="s">
        <v>266</v>
      </c>
      <c r="TAD406" s="105" t="s">
        <v>266</v>
      </c>
      <c r="TAE406" s="105" t="s">
        <v>266</v>
      </c>
      <c r="TAF406" s="105" t="s">
        <v>266</v>
      </c>
      <c r="TAG406" s="105" t="s">
        <v>266</v>
      </c>
      <c r="TAH406" s="105" t="s">
        <v>266</v>
      </c>
      <c r="TAI406" s="105" t="s">
        <v>266</v>
      </c>
      <c r="TAJ406" s="105" t="s">
        <v>266</v>
      </c>
      <c r="TAK406" s="105" t="s">
        <v>266</v>
      </c>
      <c r="TAL406" s="105" t="s">
        <v>266</v>
      </c>
      <c r="TAM406" s="105" t="s">
        <v>266</v>
      </c>
      <c r="TAN406" s="105" t="s">
        <v>266</v>
      </c>
      <c r="TAO406" s="105" t="s">
        <v>266</v>
      </c>
      <c r="TAP406" s="105" t="s">
        <v>266</v>
      </c>
      <c r="TAQ406" s="105" t="s">
        <v>266</v>
      </c>
      <c r="TAR406" s="105" t="s">
        <v>266</v>
      </c>
      <c r="TAS406" s="105" t="s">
        <v>266</v>
      </c>
      <c r="TAT406" s="105" t="s">
        <v>266</v>
      </c>
      <c r="TAU406" s="105" t="s">
        <v>266</v>
      </c>
      <c r="TAV406" s="105" t="s">
        <v>266</v>
      </c>
      <c r="TAW406" s="105" t="s">
        <v>266</v>
      </c>
      <c r="TAX406" s="105" t="s">
        <v>266</v>
      </c>
      <c r="TAY406" s="105" t="s">
        <v>266</v>
      </c>
      <c r="TAZ406" s="105" t="s">
        <v>266</v>
      </c>
      <c r="TBA406" s="105" t="s">
        <v>266</v>
      </c>
      <c r="TBB406" s="105" t="s">
        <v>266</v>
      </c>
      <c r="TBC406" s="105" t="s">
        <v>266</v>
      </c>
      <c r="TBD406" s="105" t="s">
        <v>266</v>
      </c>
      <c r="TBE406" s="105" t="s">
        <v>266</v>
      </c>
      <c r="TBF406" s="105" t="s">
        <v>266</v>
      </c>
      <c r="TBG406" s="105" t="s">
        <v>266</v>
      </c>
      <c r="TBH406" s="105" t="s">
        <v>266</v>
      </c>
      <c r="TBI406" s="105" t="s">
        <v>266</v>
      </c>
      <c r="TBJ406" s="105" t="s">
        <v>266</v>
      </c>
      <c r="TBK406" s="105" t="s">
        <v>266</v>
      </c>
      <c r="TBL406" s="105" t="s">
        <v>266</v>
      </c>
      <c r="TBM406" s="105" t="s">
        <v>266</v>
      </c>
      <c r="TBN406" s="105" t="s">
        <v>266</v>
      </c>
      <c r="TBO406" s="105" t="s">
        <v>266</v>
      </c>
      <c r="TBP406" s="105" t="s">
        <v>266</v>
      </c>
      <c r="TBQ406" s="105" t="s">
        <v>266</v>
      </c>
      <c r="TBR406" s="105" t="s">
        <v>266</v>
      </c>
      <c r="TBS406" s="105" t="s">
        <v>266</v>
      </c>
      <c r="TBT406" s="105" t="s">
        <v>266</v>
      </c>
      <c r="TBU406" s="105" t="s">
        <v>266</v>
      </c>
      <c r="TBV406" s="105" t="s">
        <v>266</v>
      </c>
      <c r="TBW406" s="105" t="s">
        <v>266</v>
      </c>
      <c r="TBX406" s="105" t="s">
        <v>266</v>
      </c>
      <c r="TBY406" s="105" t="s">
        <v>266</v>
      </c>
      <c r="TBZ406" s="105" t="s">
        <v>266</v>
      </c>
      <c r="TCA406" s="105" t="s">
        <v>266</v>
      </c>
      <c r="TCB406" s="105" t="s">
        <v>266</v>
      </c>
      <c r="TCC406" s="105" t="s">
        <v>266</v>
      </c>
      <c r="TCD406" s="105" t="s">
        <v>266</v>
      </c>
      <c r="TCE406" s="105" t="s">
        <v>266</v>
      </c>
      <c r="TCF406" s="105" t="s">
        <v>266</v>
      </c>
      <c r="TCG406" s="105" t="s">
        <v>266</v>
      </c>
      <c r="TCH406" s="105" t="s">
        <v>266</v>
      </c>
      <c r="TCI406" s="105" t="s">
        <v>266</v>
      </c>
      <c r="TCJ406" s="105" t="s">
        <v>266</v>
      </c>
      <c r="TCK406" s="105" t="s">
        <v>266</v>
      </c>
      <c r="TCL406" s="105" t="s">
        <v>266</v>
      </c>
      <c r="TCM406" s="105" t="s">
        <v>266</v>
      </c>
      <c r="TCN406" s="105" t="s">
        <v>266</v>
      </c>
      <c r="TCO406" s="105" t="s">
        <v>266</v>
      </c>
      <c r="TCP406" s="105" t="s">
        <v>266</v>
      </c>
      <c r="TCQ406" s="105" t="s">
        <v>266</v>
      </c>
      <c r="TCR406" s="105" t="s">
        <v>266</v>
      </c>
      <c r="TCS406" s="105" t="s">
        <v>266</v>
      </c>
      <c r="TCT406" s="105" t="s">
        <v>266</v>
      </c>
      <c r="TCU406" s="105" t="s">
        <v>266</v>
      </c>
      <c r="TCV406" s="105" t="s">
        <v>266</v>
      </c>
      <c r="TCW406" s="105" t="s">
        <v>266</v>
      </c>
      <c r="TCX406" s="105" t="s">
        <v>266</v>
      </c>
      <c r="TCY406" s="105" t="s">
        <v>266</v>
      </c>
      <c r="TCZ406" s="105" t="s">
        <v>266</v>
      </c>
      <c r="TDA406" s="105" t="s">
        <v>266</v>
      </c>
      <c r="TDB406" s="105" t="s">
        <v>266</v>
      </c>
      <c r="TDC406" s="105" t="s">
        <v>266</v>
      </c>
      <c r="TDD406" s="105" t="s">
        <v>266</v>
      </c>
      <c r="TDE406" s="105" t="s">
        <v>266</v>
      </c>
      <c r="TDF406" s="105" t="s">
        <v>266</v>
      </c>
      <c r="TDG406" s="105" t="s">
        <v>266</v>
      </c>
      <c r="TDH406" s="105" t="s">
        <v>266</v>
      </c>
      <c r="TDI406" s="105" t="s">
        <v>266</v>
      </c>
      <c r="TDJ406" s="105" t="s">
        <v>266</v>
      </c>
      <c r="TDK406" s="105" t="s">
        <v>266</v>
      </c>
      <c r="TDL406" s="105" t="s">
        <v>266</v>
      </c>
      <c r="TDM406" s="105" t="s">
        <v>266</v>
      </c>
      <c r="TDN406" s="105" t="s">
        <v>266</v>
      </c>
      <c r="TDO406" s="105" t="s">
        <v>266</v>
      </c>
      <c r="TDP406" s="105" t="s">
        <v>266</v>
      </c>
      <c r="TDQ406" s="105" t="s">
        <v>266</v>
      </c>
      <c r="TDR406" s="105" t="s">
        <v>266</v>
      </c>
      <c r="TDS406" s="105" t="s">
        <v>266</v>
      </c>
      <c r="TDT406" s="105" t="s">
        <v>266</v>
      </c>
      <c r="TDU406" s="105" t="s">
        <v>266</v>
      </c>
      <c r="TDV406" s="105" t="s">
        <v>266</v>
      </c>
      <c r="TDW406" s="105" t="s">
        <v>266</v>
      </c>
      <c r="TDX406" s="105" t="s">
        <v>266</v>
      </c>
      <c r="TDY406" s="105" t="s">
        <v>266</v>
      </c>
      <c r="TDZ406" s="105" t="s">
        <v>266</v>
      </c>
      <c r="TEA406" s="105" t="s">
        <v>266</v>
      </c>
      <c r="TEB406" s="105" t="s">
        <v>266</v>
      </c>
      <c r="TEC406" s="105" t="s">
        <v>266</v>
      </c>
      <c r="TED406" s="105" t="s">
        <v>266</v>
      </c>
      <c r="TEE406" s="105" t="s">
        <v>266</v>
      </c>
      <c r="TEF406" s="105" t="s">
        <v>266</v>
      </c>
      <c r="TEG406" s="105" t="s">
        <v>266</v>
      </c>
      <c r="TEH406" s="105" t="s">
        <v>266</v>
      </c>
      <c r="TEI406" s="105" t="s">
        <v>266</v>
      </c>
      <c r="TEJ406" s="105" t="s">
        <v>266</v>
      </c>
      <c r="TEK406" s="105" t="s">
        <v>266</v>
      </c>
      <c r="TEL406" s="105" t="s">
        <v>266</v>
      </c>
      <c r="TEM406" s="105" t="s">
        <v>266</v>
      </c>
      <c r="TEN406" s="105" t="s">
        <v>266</v>
      </c>
      <c r="TEO406" s="105" t="s">
        <v>266</v>
      </c>
      <c r="TEP406" s="105" t="s">
        <v>266</v>
      </c>
      <c r="TEQ406" s="105" t="s">
        <v>266</v>
      </c>
      <c r="TER406" s="105" t="s">
        <v>266</v>
      </c>
      <c r="TES406" s="105" t="s">
        <v>266</v>
      </c>
      <c r="TET406" s="105" t="s">
        <v>266</v>
      </c>
      <c r="TEU406" s="105" t="s">
        <v>266</v>
      </c>
      <c r="TEV406" s="105" t="s">
        <v>266</v>
      </c>
      <c r="TEW406" s="105" t="s">
        <v>266</v>
      </c>
      <c r="TEX406" s="105" t="s">
        <v>266</v>
      </c>
      <c r="TEY406" s="105" t="s">
        <v>266</v>
      </c>
      <c r="TEZ406" s="105" t="s">
        <v>266</v>
      </c>
      <c r="TFA406" s="105" t="s">
        <v>266</v>
      </c>
      <c r="TFB406" s="105" t="s">
        <v>266</v>
      </c>
      <c r="TFC406" s="105" t="s">
        <v>266</v>
      </c>
      <c r="TFD406" s="105" t="s">
        <v>266</v>
      </c>
      <c r="TFE406" s="105" t="s">
        <v>266</v>
      </c>
      <c r="TFF406" s="105" t="s">
        <v>266</v>
      </c>
      <c r="TFG406" s="105" t="s">
        <v>266</v>
      </c>
      <c r="TFH406" s="105" t="s">
        <v>266</v>
      </c>
      <c r="TFI406" s="105" t="s">
        <v>266</v>
      </c>
      <c r="TFJ406" s="105" t="s">
        <v>266</v>
      </c>
      <c r="TFK406" s="105" t="s">
        <v>266</v>
      </c>
      <c r="TFL406" s="105" t="s">
        <v>266</v>
      </c>
      <c r="TFM406" s="105" t="s">
        <v>266</v>
      </c>
      <c r="TFN406" s="105" t="s">
        <v>266</v>
      </c>
      <c r="TFO406" s="105" t="s">
        <v>266</v>
      </c>
      <c r="TFP406" s="105" t="s">
        <v>266</v>
      </c>
      <c r="TFQ406" s="105" t="s">
        <v>266</v>
      </c>
      <c r="TFR406" s="105" t="s">
        <v>266</v>
      </c>
      <c r="TFS406" s="105" t="s">
        <v>266</v>
      </c>
      <c r="TFT406" s="105" t="s">
        <v>266</v>
      </c>
      <c r="TFU406" s="105" t="s">
        <v>266</v>
      </c>
      <c r="TFV406" s="105" t="s">
        <v>266</v>
      </c>
      <c r="TFW406" s="105" t="s">
        <v>266</v>
      </c>
      <c r="TFX406" s="105" t="s">
        <v>266</v>
      </c>
      <c r="TFY406" s="105" t="s">
        <v>266</v>
      </c>
      <c r="TFZ406" s="105" t="s">
        <v>266</v>
      </c>
      <c r="TGA406" s="105" t="s">
        <v>266</v>
      </c>
      <c r="TGB406" s="105" t="s">
        <v>266</v>
      </c>
      <c r="TGC406" s="105" t="s">
        <v>266</v>
      </c>
      <c r="TGD406" s="105" t="s">
        <v>266</v>
      </c>
      <c r="TGE406" s="105" t="s">
        <v>266</v>
      </c>
      <c r="TGF406" s="105" t="s">
        <v>266</v>
      </c>
      <c r="TGG406" s="105" t="s">
        <v>266</v>
      </c>
      <c r="TGH406" s="105" t="s">
        <v>266</v>
      </c>
      <c r="TGI406" s="105" t="s">
        <v>266</v>
      </c>
      <c r="TGJ406" s="105" t="s">
        <v>266</v>
      </c>
      <c r="TGK406" s="105" t="s">
        <v>266</v>
      </c>
      <c r="TGL406" s="105" t="s">
        <v>266</v>
      </c>
      <c r="TGM406" s="105" t="s">
        <v>266</v>
      </c>
      <c r="TGN406" s="105" t="s">
        <v>266</v>
      </c>
      <c r="TGO406" s="105" t="s">
        <v>266</v>
      </c>
      <c r="TGP406" s="105" t="s">
        <v>266</v>
      </c>
      <c r="TGQ406" s="105" t="s">
        <v>266</v>
      </c>
      <c r="TGR406" s="105" t="s">
        <v>266</v>
      </c>
      <c r="TGS406" s="105" t="s">
        <v>266</v>
      </c>
      <c r="TGT406" s="105" t="s">
        <v>266</v>
      </c>
      <c r="TGU406" s="105" t="s">
        <v>266</v>
      </c>
      <c r="TGV406" s="105" t="s">
        <v>266</v>
      </c>
      <c r="TGW406" s="105" t="s">
        <v>266</v>
      </c>
      <c r="TGX406" s="105" t="s">
        <v>266</v>
      </c>
      <c r="TGY406" s="105" t="s">
        <v>266</v>
      </c>
      <c r="TGZ406" s="105" t="s">
        <v>266</v>
      </c>
      <c r="THA406" s="105" t="s">
        <v>266</v>
      </c>
      <c r="THB406" s="105" t="s">
        <v>266</v>
      </c>
      <c r="THC406" s="105" t="s">
        <v>266</v>
      </c>
      <c r="THD406" s="105" t="s">
        <v>266</v>
      </c>
      <c r="THE406" s="105" t="s">
        <v>266</v>
      </c>
      <c r="THF406" s="105" t="s">
        <v>266</v>
      </c>
      <c r="THG406" s="105" t="s">
        <v>266</v>
      </c>
      <c r="THH406" s="105" t="s">
        <v>266</v>
      </c>
      <c r="THI406" s="105" t="s">
        <v>266</v>
      </c>
      <c r="THJ406" s="105" t="s">
        <v>266</v>
      </c>
      <c r="THK406" s="105" t="s">
        <v>266</v>
      </c>
      <c r="THL406" s="105" t="s">
        <v>266</v>
      </c>
      <c r="THM406" s="105" t="s">
        <v>266</v>
      </c>
      <c r="THN406" s="105" t="s">
        <v>266</v>
      </c>
      <c r="THO406" s="105" t="s">
        <v>266</v>
      </c>
      <c r="THP406" s="105" t="s">
        <v>266</v>
      </c>
      <c r="THQ406" s="105" t="s">
        <v>266</v>
      </c>
      <c r="THR406" s="105" t="s">
        <v>266</v>
      </c>
      <c r="THS406" s="105" t="s">
        <v>266</v>
      </c>
      <c r="THT406" s="105" t="s">
        <v>266</v>
      </c>
      <c r="THU406" s="105" t="s">
        <v>266</v>
      </c>
      <c r="THV406" s="105" t="s">
        <v>266</v>
      </c>
      <c r="THW406" s="105" t="s">
        <v>266</v>
      </c>
      <c r="THX406" s="105" t="s">
        <v>266</v>
      </c>
      <c r="THY406" s="105" t="s">
        <v>266</v>
      </c>
      <c r="THZ406" s="105" t="s">
        <v>266</v>
      </c>
      <c r="TIA406" s="105" t="s">
        <v>266</v>
      </c>
      <c r="TIB406" s="105" t="s">
        <v>266</v>
      </c>
      <c r="TIC406" s="105" t="s">
        <v>266</v>
      </c>
      <c r="TID406" s="105" t="s">
        <v>266</v>
      </c>
      <c r="TIE406" s="105" t="s">
        <v>266</v>
      </c>
      <c r="TIF406" s="105" t="s">
        <v>266</v>
      </c>
      <c r="TIG406" s="105" t="s">
        <v>266</v>
      </c>
      <c r="TIH406" s="105" t="s">
        <v>266</v>
      </c>
      <c r="TII406" s="105" t="s">
        <v>266</v>
      </c>
      <c r="TIJ406" s="105" t="s">
        <v>266</v>
      </c>
      <c r="TIK406" s="105" t="s">
        <v>266</v>
      </c>
      <c r="TIL406" s="105" t="s">
        <v>266</v>
      </c>
      <c r="TIM406" s="105" t="s">
        <v>266</v>
      </c>
      <c r="TIN406" s="105" t="s">
        <v>266</v>
      </c>
      <c r="TIO406" s="105" t="s">
        <v>266</v>
      </c>
      <c r="TIP406" s="105" t="s">
        <v>266</v>
      </c>
      <c r="TIQ406" s="105" t="s">
        <v>266</v>
      </c>
      <c r="TIR406" s="105" t="s">
        <v>266</v>
      </c>
      <c r="TIS406" s="105" t="s">
        <v>266</v>
      </c>
      <c r="TIT406" s="105" t="s">
        <v>266</v>
      </c>
      <c r="TIU406" s="105" t="s">
        <v>266</v>
      </c>
      <c r="TIV406" s="105" t="s">
        <v>266</v>
      </c>
      <c r="TIW406" s="105" t="s">
        <v>266</v>
      </c>
      <c r="TIX406" s="105" t="s">
        <v>266</v>
      </c>
      <c r="TIY406" s="105" t="s">
        <v>266</v>
      </c>
      <c r="TIZ406" s="105" t="s">
        <v>266</v>
      </c>
      <c r="TJA406" s="105" t="s">
        <v>266</v>
      </c>
      <c r="TJB406" s="105" t="s">
        <v>266</v>
      </c>
      <c r="TJC406" s="105" t="s">
        <v>266</v>
      </c>
      <c r="TJD406" s="105" t="s">
        <v>266</v>
      </c>
      <c r="TJE406" s="105" t="s">
        <v>266</v>
      </c>
      <c r="TJF406" s="105" t="s">
        <v>266</v>
      </c>
      <c r="TJG406" s="105" t="s">
        <v>266</v>
      </c>
      <c r="TJH406" s="105" t="s">
        <v>266</v>
      </c>
      <c r="TJI406" s="105" t="s">
        <v>266</v>
      </c>
      <c r="TJJ406" s="105" t="s">
        <v>266</v>
      </c>
      <c r="TJK406" s="105" t="s">
        <v>266</v>
      </c>
      <c r="TJL406" s="105" t="s">
        <v>266</v>
      </c>
      <c r="TJM406" s="105" t="s">
        <v>266</v>
      </c>
      <c r="TJN406" s="105" t="s">
        <v>266</v>
      </c>
      <c r="TJO406" s="105" t="s">
        <v>266</v>
      </c>
      <c r="TJP406" s="105" t="s">
        <v>266</v>
      </c>
      <c r="TJQ406" s="105" t="s">
        <v>266</v>
      </c>
      <c r="TJR406" s="105" t="s">
        <v>266</v>
      </c>
      <c r="TJS406" s="105" t="s">
        <v>266</v>
      </c>
      <c r="TJT406" s="105" t="s">
        <v>266</v>
      </c>
      <c r="TJU406" s="105" t="s">
        <v>266</v>
      </c>
      <c r="TJV406" s="105" t="s">
        <v>266</v>
      </c>
      <c r="TJW406" s="105" t="s">
        <v>266</v>
      </c>
      <c r="TJX406" s="105" t="s">
        <v>266</v>
      </c>
      <c r="TJY406" s="105" t="s">
        <v>266</v>
      </c>
      <c r="TJZ406" s="105" t="s">
        <v>266</v>
      </c>
      <c r="TKA406" s="105" t="s">
        <v>266</v>
      </c>
      <c r="TKB406" s="105" t="s">
        <v>266</v>
      </c>
      <c r="TKC406" s="105" t="s">
        <v>266</v>
      </c>
      <c r="TKD406" s="105" t="s">
        <v>266</v>
      </c>
      <c r="TKE406" s="105" t="s">
        <v>266</v>
      </c>
      <c r="TKF406" s="105" t="s">
        <v>266</v>
      </c>
      <c r="TKG406" s="105" t="s">
        <v>266</v>
      </c>
      <c r="TKH406" s="105" t="s">
        <v>266</v>
      </c>
      <c r="TKI406" s="105" t="s">
        <v>266</v>
      </c>
      <c r="TKJ406" s="105" t="s">
        <v>266</v>
      </c>
      <c r="TKK406" s="105" t="s">
        <v>266</v>
      </c>
      <c r="TKL406" s="105" t="s">
        <v>266</v>
      </c>
      <c r="TKM406" s="105" t="s">
        <v>266</v>
      </c>
      <c r="TKN406" s="105" t="s">
        <v>266</v>
      </c>
      <c r="TKO406" s="105" t="s">
        <v>266</v>
      </c>
      <c r="TKP406" s="105" t="s">
        <v>266</v>
      </c>
      <c r="TKQ406" s="105" t="s">
        <v>266</v>
      </c>
      <c r="TKR406" s="105" t="s">
        <v>266</v>
      </c>
      <c r="TKS406" s="105" t="s">
        <v>266</v>
      </c>
      <c r="TKT406" s="105" t="s">
        <v>266</v>
      </c>
      <c r="TKU406" s="105" t="s">
        <v>266</v>
      </c>
      <c r="TKV406" s="105" t="s">
        <v>266</v>
      </c>
      <c r="TKW406" s="105" t="s">
        <v>266</v>
      </c>
      <c r="TKX406" s="105" t="s">
        <v>266</v>
      </c>
      <c r="TKY406" s="105" t="s">
        <v>266</v>
      </c>
      <c r="TKZ406" s="105" t="s">
        <v>266</v>
      </c>
      <c r="TLA406" s="105" t="s">
        <v>266</v>
      </c>
      <c r="TLB406" s="105" t="s">
        <v>266</v>
      </c>
      <c r="TLC406" s="105" t="s">
        <v>266</v>
      </c>
      <c r="TLD406" s="105" t="s">
        <v>266</v>
      </c>
      <c r="TLE406" s="105" t="s">
        <v>266</v>
      </c>
      <c r="TLF406" s="105" t="s">
        <v>266</v>
      </c>
      <c r="TLG406" s="105" t="s">
        <v>266</v>
      </c>
      <c r="TLH406" s="105" t="s">
        <v>266</v>
      </c>
      <c r="TLI406" s="105" t="s">
        <v>266</v>
      </c>
      <c r="TLJ406" s="105" t="s">
        <v>266</v>
      </c>
      <c r="TLK406" s="105" t="s">
        <v>266</v>
      </c>
      <c r="TLL406" s="105" t="s">
        <v>266</v>
      </c>
      <c r="TLM406" s="105" t="s">
        <v>266</v>
      </c>
      <c r="TLN406" s="105" t="s">
        <v>266</v>
      </c>
      <c r="TLO406" s="105" t="s">
        <v>266</v>
      </c>
      <c r="TLP406" s="105" t="s">
        <v>266</v>
      </c>
      <c r="TLQ406" s="105" t="s">
        <v>266</v>
      </c>
      <c r="TLR406" s="105" t="s">
        <v>266</v>
      </c>
      <c r="TLS406" s="105" t="s">
        <v>266</v>
      </c>
      <c r="TLT406" s="105" t="s">
        <v>266</v>
      </c>
      <c r="TLU406" s="105" t="s">
        <v>266</v>
      </c>
      <c r="TLV406" s="105" t="s">
        <v>266</v>
      </c>
      <c r="TLW406" s="105" t="s">
        <v>266</v>
      </c>
      <c r="TLX406" s="105" t="s">
        <v>266</v>
      </c>
      <c r="TLY406" s="105" t="s">
        <v>266</v>
      </c>
      <c r="TLZ406" s="105" t="s">
        <v>266</v>
      </c>
      <c r="TMA406" s="105" t="s">
        <v>266</v>
      </c>
      <c r="TMB406" s="105" t="s">
        <v>266</v>
      </c>
      <c r="TMC406" s="105" t="s">
        <v>266</v>
      </c>
      <c r="TMD406" s="105" t="s">
        <v>266</v>
      </c>
      <c r="TME406" s="105" t="s">
        <v>266</v>
      </c>
      <c r="TMF406" s="105" t="s">
        <v>266</v>
      </c>
      <c r="TMG406" s="105" t="s">
        <v>266</v>
      </c>
      <c r="TMH406" s="105" t="s">
        <v>266</v>
      </c>
      <c r="TMI406" s="105" t="s">
        <v>266</v>
      </c>
      <c r="TMJ406" s="105" t="s">
        <v>266</v>
      </c>
      <c r="TMK406" s="105" t="s">
        <v>266</v>
      </c>
      <c r="TML406" s="105" t="s">
        <v>266</v>
      </c>
      <c r="TMM406" s="105" t="s">
        <v>266</v>
      </c>
      <c r="TMN406" s="105" t="s">
        <v>266</v>
      </c>
      <c r="TMO406" s="105" t="s">
        <v>266</v>
      </c>
      <c r="TMP406" s="105" t="s">
        <v>266</v>
      </c>
      <c r="TMQ406" s="105" t="s">
        <v>266</v>
      </c>
      <c r="TMR406" s="105" t="s">
        <v>266</v>
      </c>
      <c r="TMS406" s="105" t="s">
        <v>266</v>
      </c>
      <c r="TMT406" s="105" t="s">
        <v>266</v>
      </c>
      <c r="TMU406" s="105" t="s">
        <v>266</v>
      </c>
      <c r="TMV406" s="105" t="s">
        <v>266</v>
      </c>
      <c r="TMW406" s="105" t="s">
        <v>266</v>
      </c>
      <c r="TMX406" s="105" t="s">
        <v>266</v>
      </c>
      <c r="TMY406" s="105" t="s">
        <v>266</v>
      </c>
      <c r="TMZ406" s="105" t="s">
        <v>266</v>
      </c>
      <c r="TNA406" s="105" t="s">
        <v>266</v>
      </c>
      <c r="TNB406" s="105" t="s">
        <v>266</v>
      </c>
      <c r="TNC406" s="105" t="s">
        <v>266</v>
      </c>
      <c r="TND406" s="105" t="s">
        <v>266</v>
      </c>
      <c r="TNE406" s="105" t="s">
        <v>266</v>
      </c>
      <c r="TNF406" s="105" t="s">
        <v>266</v>
      </c>
      <c r="TNG406" s="105" t="s">
        <v>266</v>
      </c>
      <c r="TNH406" s="105" t="s">
        <v>266</v>
      </c>
      <c r="TNI406" s="105" t="s">
        <v>266</v>
      </c>
      <c r="TNJ406" s="105" t="s">
        <v>266</v>
      </c>
      <c r="TNK406" s="105" t="s">
        <v>266</v>
      </c>
      <c r="TNL406" s="105" t="s">
        <v>266</v>
      </c>
      <c r="TNM406" s="105" t="s">
        <v>266</v>
      </c>
      <c r="TNN406" s="105" t="s">
        <v>266</v>
      </c>
      <c r="TNO406" s="105" t="s">
        <v>266</v>
      </c>
      <c r="TNP406" s="105" t="s">
        <v>266</v>
      </c>
      <c r="TNQ406" s="105" t="s">
        <v>266</v>
      </c>
      <c r="TNR406" s="105" t="s">
        <v>266</v>
      </c>
      <c r="TNS406" s="105" t="s">
        <v>266</v>
      </c>
      <c r="TNT406" s="105" t="s">
        <v>266</v>
      </c>
      <c r="TNU406" s="105" t="s">
        <v>266</v>
      </c>
      <c r="TNV406" s="105" t="s">
        <v>266</v>
      </c>
      <c r="TNW406" s="105" t="s">
        <v>266</v>
      </c>
      <c r="TNX406" s="105" t="s">
        <v>266</v>
      </c>
      <c r="TNY406" s="105" t="s">
        <v>266</v>
      </c>
      <c r="TNZ406" s="105" t="s">
        <v>266</v>
      </c>
      <c r="TOA406" s="105" t="s">
        <v>266</v>
      </c>
      <c r="TOB406" s="105" t="s">
        <v>266</v>
      </c>
      <c r="TOC406" s="105" t="s">
        <v>266</v>
      </c>
      <c r="TOD406" s="105" t="s">
        <v>266</v>
      </c>
      <c r="TOE406" s="105" t="s">
        <v>266</v>
      </c>
      <c r="TOF406" s="105" t="s">
        <v>266</v>
      </c>
      <c r="TOG406" s="105" t="s">
        <v>266</v>
      </c>
      <c r="TOH406" s="105" t="s">
        <v>266</v>
      </c>
      <c r="TOI406" s="105" t="s">
        <v>266</v>
      </c>
      <c r="TOJ406" s="105" t="s">
        <v>266</v>
      </c>
      <c r="TOK406" s="105" t="s">
        <v>266</v>
      </c>
      <c r="TOL406" s="105" t="s">
        <v>266</v>
      </c>
      <c r="TOM406" s="105" t="s">
        <v>266</v>
      </c>
      <c r="TON406" s="105" t="s">
        <v>266</v>
      </c>
      <c r="TOO406" s="105" t="s">
        <v>266</v>
      </c>
      <c r="TOP406" s="105" t="s">
        <v>266</v>
      </c>
      <c r="TOQ406" s="105" t="s">
        <v>266</v>
      </c>
      <c r="TOR406" s="105" t="s">
        <v>266</v>
      </c>
      <c r="TOS406" s="105" t="s">
        <v>266</v>
      </c>
      <c r="TOT406" s="105" t="s">
        <v>266</v>
      </c>
      <c r="TOU406" s="105" t="s">
        <v>266</v>
      </c>
      <c r="TOV406" s="105" t="s">
        <v>266</v>
      </c>
      <c r="TOW406" s="105" t="s">
        <v>266</v>
      </c>
      <c r="TOX406" s="105" t="s">
        <v>266</v>
      </c>
      <c r="TOY406" s="105" t="s">
        <v>266</v>
      </c>
      <c r="TOZ406" s="105" t="s">
        <v>266</v>
      </c>
      <c r="TPA406" s="105" t="s">
        <v>266</v>
      </c>
      <c r="TPB406" s="105" t="s">
        <v>266</v>
      </c>
      <c r="TPC406" s="105" t="s">
        <v>266</v>
      </c>
      <c r="TPD406" s="105" t="s">
        <v>266</v>
      </c>
      <c r="TPE406" s="105" t="s">
        <v>266</v>
      </c>
      <c r="TPF406" s="105" t="s">
        <v>266</v>
      </c>
      <c r="TPG406" s="105" t="s">
        <v>266</v>
      </c>
      <c r="TPH406" s="105" t="s">
        <v>266</v>
      </c>
      <c r="TPI406" s="105" t="s">
        <v>266</v>
      </c>
      <c r="TPJ406" s="105" t="s">
        <v>266</v>
      </c>
      <c r="TPK406" s="105" t="s">
        <v>266</v>
      </c>
      <c r="TPL406" s="105" t="s">
        <v>266</v>
      </c>
      <c r="TPM406" s="105" t="s">
        <v>266</v>
      </c>
      <c r="TPN406" s="105" t="s">
        <v>266</v>
      </c>
      <c r="TPO406" s="105" t="s">
        <v>266</v>
      </c>
      <c r="TPP406" s="105" t="s">
        <v>266</v>
      </c>
      <c r="TPQ406" s="105" t="s">
        <v>266</v>
      </c>
      <c r="TPR406" s="105" t="s">
        <v>266</v>
      </c>
      <c r="TPS406" s="105" t="s">
        <v>266</v>
      </c>
      <c r="TPT406" s="105" t="s">
        <v>266</v>
      </c>
      <c r="TPU406" s="105" t="s">
        <v>266</v>
      </c>
      <c r="TPV406" s="105" t="s">
        <v>266</v>
      </c>
      <c r="TPW406" s="105" t="s">
        <v>266</v>
      </c>
      <c r="TPX406" s="105" t="s">
        <v>266</v>
      </c>
      <c r="TPY406" s="105" t="s">
        <v>266</v>
      </c>
      <c r="TPZ406" s="105" t="s">
        <v>266</v>
      </c>
      <c r="TQA406" s="105" t="s">
        <v>266</v>
      </c>
      <c r="TQB406" s="105" t="s">
        <v>266</v>
      </c>
      <c r="TQC406" s="105" t="s">
        <v>266</v>
      </c>
      <c r="TQD406" s="105" t="s">
        <v>266</v>
      </c>
      <c r="TQE406" s="105" t="s">
        <v>266</v>
      </c>
      <c r="TQF406" s="105" t="s">
        <v>266</v>
      </c>
      <c r="TQG406" s="105" t="s">
        <v>266</v>
      </c>
      <c r="TQH406" s="105" t="s">
        <v>266</v>
      </c>
      <c r="TQI406" s="105" t="s">
        <v>266</v>
      </c>
      <c r="TQJ406" s="105" t="s">
        <v>266</v>
      </c>
      <c r="TQK406" s="105" t="s">
        <v>266</v>
      </c>
      <c r="TQL406" s="105" t="s">
        <v>266</v>
      </c>
      <c r="TQM406" s="105" t="s">
        <v>266</v>
      </c>
      <c r="TQN406" s="105" t="s">
        <v>266</v>
      </c>
      <c r="TQO406" s="105" t="s">
        <v>266</v>
      </c>
      <c r="TQP406" s="105" t="s">
        <v>266</v>
      </c>
      <c r="TQQ406" s="105" t="s">
        <v>266</v>
      </c>
      <c r="TQR406" s="105" t="s">
        <v>266</v>
      </c>
      <c r="TQS406" s="105" t="s">
        <v>266</v>
      </c>
      <c r="TQT406" s="105" t="s">
        <v>266</v>
      </c>
      <c r="TQU406" s="105" t="s">
        <v>266</v>
      </c>
      <c r="TQV406" s="105" t="s">
        <v>266</v>
      </c>
      <c r="TQW406" s="105" t="s">
        <v>266</v>
      </c>
      <c r="TQX406" s="105" t="s">
        <v>266</v>
      </c>
      <c r="TQY406" s="105" t="s">
        <v>266</v>
      </c>
      <c r="TQZ406" s="105" t="s">
        <v>266</v>
      </c>
      <c r="TRA406" s="105" t="s">
        <v>266</v>
      </c>
      <c r="TRB406" s="105" t="s">
        <v>266</v>
      </c>
      <c r="TRC406" s="105" t="s">
        <v>266</v>
      </c>
      <c r="TRD406" s="105" t="s">
        <v>266</v>
      </c>
      <c r="TRE406" s="105" t="s">
        <v>266</v>
      </c>
      <c r="TRF406" s="105" t="s">
        <v>266</v>
      </c>
      <c r="TRG406" s="105" t="s">
        <v>266</v>
      </c>
      <c r="TRH406" s="105" t="s">
        <v>266</v>
      </c>
      <c r="TRI406" s="105" t="s">
        <v>266</v>
      </c>
      <c r="TRJ406" s="105" t="s">
        <v>266</v>
      </c>
      <c r="TRK406" s="105" t="s">
        <v>266</v>
      </c>
      <c r="TRL406" s="105" t="s">
        <v>266</v>
      </c>
      <c r="TRM406" s="105" t="s">
        <v>266</v>
      </c>
      <c r="TRN406" s="105" t="s">
        <v>266</v>
      </c>
      <c r="TRO406" s="105" t="s">
        <v>266</v>
      </c>
      <c r="TRP406" s="105" t="s">
        <v>266</v>
      </c>
      <c r="TRQ406" s="105" t="s">
        <v>266</v>
      </c>
      <c r="TRR406" s="105" t="s">
        <v>266</v>
      </c>
      <c r="TRS406" s="105" t="s">
        <v>266</v>
      </c>
      <c r="TRT406" s="105" t="s">
        <v>266</v>
      </c>
      <c r="TRU406" s="105" t="s">
        <v>266</v>
      </c>
      <c r="TRV406" s="105" t="s">
        <v>266</v>
      </c>
      <c r="TRW406" s="105" t="s">
        <v>266</v>
      </c>
      <c r="TRX406" s="105" t="s">
        <v>266</v>
      </c>
      <c r="TRY406" s="105" t="s">
        <v>266</v>
      </c>
      <c r="TRZ406" s="105" t="s">
        <v>266</v>
      </c>
      <c r="TSA406" s="105" t="s">
        <v>266</v>
      </c>
      <c r="TSB406" s="105" t="s">
        <v>266</v>
      </c>
      <c r="TSC406" s="105" t="s">
        <v>266</v>
      </c>
      <c r="TSD406" s="105" t="s">
        <v>266</v>
      </c>
      <c r="TSE406" s="105" t="s">
        <v>266</v>
      </c>
      <c r="TSF406" s="105" t="s">
        <v>266</v>
      </c>
      <c r="TSG406" s="105" t="s">
        <v>266</v>
      </c>
      <c r="TSH406" s="105" t="s">
        <v>266</v>
      </c>
      <c r="TSI406" s="105" t="s">
        <v>266</v>
      </c>
      <c r="TSJ406" s="105" t="s">
        <v>266</v>
      </c>
      <c r="TSK406" s="105" t="s">
        <v>266</v>
      </c>
      <c r="TSL406" s="105" t="s">
        <v>266</v>
      </c>
      <c r="TSM406" s="105" t="s">
        <v>266</v>
      </c>
      <c r="TSN406" s="105" t="s">
        <v>266</v>
      </c>
      <c r="TSO406" s="105" t="s">
        <v>266</v>
      </c>
      <c r="TSP406" s="105" t="s">
        <v>266</v>
      </c>
      <c r="TSQ406" s="105" t="s">
        <v>266</v>
      </c>
      <c r="TSR406" s="105" t="s">
        <v>266</v>
      </c>
      <c r="TSS406" s="105" t="s">
        <v>266</v>
      </c>
      <c r="TST406" s="105" t="s">
        <v>266</v>
      </c>
      <c r="TSU406" s="105" t="s">
        <v>266</v>
      </c>
      <c r="TSV406" s="105" t="s">
        <v>266</v>
      </c>
      <c r="TSW406" s="105" t="s">
        <v>266</v>
      </c>
      <c r="TSX406" s="105" t="s">
        <v>266</v>
      </c>
      <c r="TSY406" s="105" t="s">
        <v>266</v>
      </c>
      <c r="TSZ406" s="105" t="s">
        <v>266</v>
      </c>
      <c r="TTA406" s="105" t="s">
        <v>266</v>
      </c>
      <c r="TTB406" s="105" t="s">
        <v>266</v>
      </c>
      <c r="TTC406" s="105" t="s">
        <v>266</v>
      </c>
      <c r="TTD406" s="105" t="s">
        <v>266</v>
      </c>
      <c r="TTE406" s="105" t="s">
        <v>266</v>
      </c>
      <c r="TTF406" s="105" t="s">
        <v>266</v>
      </c>
      <c r="TTG406" s="105" t="s">
        <v>266</v>
      </c>
      <c r="TTH406" s="105" t="s">
        <v>266</v>
      </c>
      <c r="TTI406" s="105" t="s">
        <v>266</v>
      </c>
      <c r="TTJ406" s="105" t="s">
        <v>266</v>
      </c>
      <c r="TTK406" s="105" t="s">
        <v>266</v>
      </c>
      <c r="TTL406" s="105" t="s">
        <v>266</v>
      </c>
      <c r="TTM406" s="105" t="s">
        <v>266</v>
      </c>
      <c r="TTN406" s="105" t="s">
        <v>266</v>
      </c>
      <c r="TTO406" s="105" t="s">
        <v>266</v>
      </c>
      <c r="TTP406" s="105" t="s">
        <v>266</v>
      </c>
      <c r="TTQ406" s="105" t="s">
        <v>266</v>
      </c>
      <c r="TTR406" s="105" t="s">
        <v>266</v>
      </c>
      <c r="TTS406" s="105" t="s">
        <v>266</v>
      </c>
      <c r="TTT406" s="105" t="s">
        <v>266</v>
      </c>
      <c r="TTU406" s="105" t="s">
        <v>266</v>
      </c>
      <c r="TTV406" s="105" t="s">
        <v>266</v>
      </c>
      <c r="TTW406" s="105" t="s">
        <v>266</v>
      </c>
      <c r="TTX406" s="105" t="s">
        <v>266</v>
      </c>
      <c r="TTY406" s="105" t="s">
        <v>266</v>
      </c>
      <c r="TTZ406" s="105" t="s">
        <v>266</v>
      </c>
      <c r="TUA406" s="105" t="s">
        <v>266</v>
      </c>
      <c r="TUB406" s="105" t="s">
        <v>266</v>
      </c>
      <c r="TUC406" s="105" t="s">
        <v>266</v>
      </c>
      <c r="TUD406" s="105" t="s">
        <v>266</v>
      </c>
      <c r="TUE406" s="105" t="s">
        <v>266</v>
      </c>
      <c r="TUF406" s="105" t="s">
        <v>266</v>
      </c>
      <c r="TUG406" s="105" t="s">
        <v>266</v>
      </c>
      <c r="TUH406" s="105" t="s">
        <v>266</v>
      </c>
      <c r="TUI406" s="105" t="s">
        <v>266</v>
      </c>
      <c r="TUJ406" s="105" t="s">
        <v>266</v>
      </c>
      <c r="TUK406" s="105" t="s">
        <v>266</v>
      </c>
      <c r="TUL406" s="105" t="s">
        <v>266</v>
      </c>
      <c r="TUM406" s="105" t="s">
        <v>266</v>
      </c>
      <c r="TUN406" s="105" t="s">
        <v>266</v>
      </c>
      <c r="TUO406" s="105" t="s">
        <v>266</v>
      </c>
      <c r="TUP406" s="105" t="s">
        <v>266</v>
      </c>
      <c r="TUQ406" s="105" t="s">
        <v>266</v>
      </c>
      <c r="TUR406" s="105" t="s">
        <v>266</v>
      </c>
      <c r="TUS406" s="105" t="s">
        <v>266</v>
      </c>
      <c r="TUT406" s="105" t="s">
        <v>266</v>
      </c>
      <c r="TUU406" s="105" t="s">
        <v>266</v>
      </c>
      <c r="TUV406" s="105" t="s">
        <v>266</v>
      </c>
      <c r="TUW406" s="105" t="s">
        <v>266</v>
      </c>
      <c r="TUX406" s="105" t="s">
        <v>266</v>
      </c>
      <c r="TUY406" s="105" t="s">
        <v>266</v>
      </c>
      <c r="TUZ406" s="105" t="s">
        <v>266</v>
      </c>
      <c r="TVA406" s="105" t="s">
        <v>266</v>
      </c>
      <c r="TVB406" s="105" t="s">
        <v>266</v>
      </c>
      <c r="TVC406" s="105" t="s">
        <v>266</v>
      </c>
      <c r="TVD406" s="105" t="s">
        <v>266</v>
      </c>
      <c r="TVE406" s="105" t="s">
        <v>266</v>
      </c>
      <c r="TVF406" s="105" t="s">
        <v>266</v>
      </c>
      <c r="TVG406" s="105" t="s">
        <v>266</v>
      </c>
      <c r="TVH406" s="105" t="s">
        <v>266</v>
      </c>
      <c r="TVI406" s="105" t="s">
        <v>266</v>
      </c>
      <c r="TVJ406" s="105" t="s">
        <v>266</v>
      </c>
      <c r="TVK406" s="105" t="s">
        <v>266</v>
      </c>
      <c r="TVL406" s="105" t="s">
        <v>266</v>
      </c>
      <c r="TVM406" s="105" t="s">
        <v>266</v>
      </c>
      <c r="TVN406" s="105" t="s">
        <v>266</v>
      </c>
      <c r="TVO406" s="105" t="s">
        <v>266</v>
      </c>
      <c r="TVP406" s="105" t="s">
        <v>266</v>
      </c>
      <c r="TVQ406" s="105" t="s">
        <v>266</v>
      </c>
      <c r="TVR406" s="105" t="s">
        <v>266</v>
      </c>
      <c r="TVS406" s="105" t="s">
        <v>266</v>
      </c>
      <c r="TVT406" s="105" t="s">
        <v>266</v>
      </c>
      <c r="TVU406" s="105" t="s">
        <v>266</v>
      </c>
      <c r="TVV406" s="105" t="s">
        <v>266</v>
      </c>
      <c r="TVW406" s="105" t="s">
        <v>266</v>
      </c>
      <c r="TVX406" s="105" t="s">
        <v>266</v>
      </c>
      <c r="TVY406" s="105" t="s">
        <v>266</v>
      </c>
      <c r="TVZ406" s="105" t="s">
        <v>266</v>
      </c>
      <c r="TWA406" s="105" t="s">
        <v>266</v>
      </c>
      <c r="TWB406" s="105" t="s">
        <v>266</v>
      </c>
      <c r="TWC406" s="105" t="s">
        <v>266</v>
      </c>
      <c r="TWD406" s="105" t="s">
        <v>266</v>
      </c>
      <c r="TWE406" s="105" t="s">
        <v>266</v>
      </c>
      <c r="TWF406" s="105" t="s">
        <v>266</v>
      </c>
      <c r="TWG406" s="105" t="s">
        <v>266</v>
      </c>
      <c r="TWH406" s="105" t="s">
        <v>266</v>
      </c>
      <c r="TWI406" s="105" t="s">
        <v>266</v>
      </c>
      <c r="TWJ406" s="105" t="s">
        <v>266</v>
      </c>
      <c r="TWK406" s="105" t="s">
        <v>266</v>
      </c>
      <c r="TWL406" s="105" t="s">
        <v>266</v>
      </c>
      <c r="TWM406" s="105" t="s">
        <v>266</v>
      </c>
      <c r="TWN406" s="105" t="s">
        <v>266</v>
      </c>
      <c r="TWO406" s="105" t="s">
        <v>266</v>
      </c>
      <c r="TWP406" s="105" t="s">
        <v>266</v>
      </c>
      <c r="TWQ406" s="105" t="s">
        <v>266</v>
      </c>
      <c r="TWR406" s="105" t="s">
        <v>266</v>
      </c>
      <c r="TWS406" s="105" t="s">
        <v>266</v>
      </c>
      <c r="TWT406" s="105" t="s">
        <v>266</v>
      </c>
      <c r="TWU406" s="105" t="s">
        <v>266</v>
      </c>
      <c r="TWV406" s="105" t="s">
        <v>266</v>
      </c>
      <c r="TWW406" s="105" t="s">
        <v>266</v>
      </c>
      <c r="TWX406" s="105" t="s">
        <v>266</v>
      </c>
      <c r="TWY406" s="105" t="s">
        <v>266</v>
      </c>
      <c r="TWZ406" s="105" t="s">
        <v>266</v>
      </c>
      <c r="TXA406" s="105" t="s">
        <v>266</v>
      </c>
      <c r="TXB406" s="105" t="s">
        <v>266</v>
      </c>
      <c r="TXC406" s="105" t="s">
        <v>266</v>
      </c>
      <c r="TXD406" s="105" t="s">
        <v>266</v>
      </c>
      <c r="TXE406" s="105" t="s">
        <v>266</v>
      </c>
      <c r="TXF406" s="105" t="s">
        <v>266</v>
      </c>
      <c r="TXG406" s="105" t="s">
        <v>266</v>
      </c>
      <c r="TXH406" s="105" t="s">
        <v>266</v>
      </c>
      <c r="TXI406" s="105" t="s">
        <v>266</v>
      </c>
      <c r="TXJ406" s="105" t="s">
        <v>266</v>
      </c>
      <c r="TXK406" s="105" t="s">
        <v>266</v>
      </c>
      <c r="TXL406" s="105" t="s">
        <v>266</v>
      </c>
      <c r="TXM406" s="105" t="s">
        <v>266</v>
      </c>
      <c r="TXN406" s="105" t="s">
        <v>266</v>
      </c>
      <c r="TXO406" s="105" t="s">
        <v>266</v>
      </c>
      <c r="TXP406" s="105" t="s">
        <v>266</v>
      </c>
      <c r="TXQ406" s="105" t="s">
        <v>266</v>
      </c>
      <c r="TXR406" s="105" t="s">
        <v>266</v>
      </c>
      <c r="TXS406" s="105" t="s">
        <v>266</v>
      </c>
      <c r="TXT406" s="105" t="s">
        <v>266</v>
      </c>
      <c r="TXU406" s="105" t="s">
        <v>266</v>
      </c>
      <c r="TXV406" s="105" t="s">
        <v>266</v>
      </c>
      <c r="TXW406" s="105" t="s">
        <v>266</v>
      </c>
      <c r="TXX406" s="105" t="s">
        <v>266</v>
      </c>
      <c r="TXY406" s="105" t="s">
        <v>266</v>
      </c>
      <c r="TXZ406" s="105" t="s">
        <v>266</v>
      </c>
      <c r="TYA406" s="105" t="s">
        <v>266</v>
      </c>
      <c r="TYB406" s="105" t="s">
        <v>266</v>
      </c>
      <c r="TYC406" s="105" t="s">
        <v>266</v>
      </c>
      <c r="TYD406" s="105" t="s">
        <v>266</v>
      </c>
      <c r="TYE406" s="105" t="s">
        <v>266</v>
      </c>
      <c r="TYF406" s="105" t="s">
        <v>266</v>
      </c>
      <c r="TYG406" s="105" t="s">
        <v>266</v>
      </c>
      <c r="TYH406" s="105" t="s">
        <v>266</v>
      </c>
      <c r="TYI406" s="105" t="s">
        <v>266</v>
      </c>
      <c r="TYJ406" s="105" t="s">
        <v>266</v>
      </c>
      <c r="TYK406" s="105" t="s">
        <v>266</v>
      </c>
      <c r="TYL406" s="105" t="s">
        <v>266</v>
      </c>
      <c r="TYM406" s="105" t="s">
        <v>266</v>
      </c>
      <c r="TYN406" s="105" t="s">
        <v>266</v>
      </c>
      <c r="TYO406" s="105" t="s">
        <v>266</v>
      </c>
      <c r="TYP406" s="105" t="s">
        <v>266</v>
      </c>
      <c r="TYQ406" s="105" t="s">
        <v>266</v>
      </c>
      <c r="TYR406" s="105" t="s">
        <v>266</v>
      </c>
      <c r="TYS406" s="105" t="s">
        <v>266</v>
      </c>
      <c r="TYT406" s="105" t="s">
        <v>266</v>
      </c>
      <c r="TYU406" s="105" t="s">
        <v>266</v>
      </c>
      <c r="TYV406" s="105" t="s">
        <v>266</v>
      </c>
      <c r="TYW406" s="105" t="s">
        <v>266</v>
      </c>
      <c r="TYX406" s="105" t="s">
        <v>266</v>
      </c>
      <c r="TYY406" s="105" t="s">
        <v>266</v>
      </c>
      <c r="TYZ406" s="105" t="s">
        <v>266</v>
      </c>
      <c r="TZA406" s="105" t="s">
        <v>266</v>
      </c>
      <c r="TZB406" s="105" t="s">
        <v>266</v>
      </c>
      <c r="TZC406" s="105" t="s">
        <v>266</v>
      </c>
      <c r="TZD406" s="105" t="s">
        <v>266</v>
      </c>
      <c r="TZE406" s="105" t="s">
        <v>266</v>
      </c>
      <c r="TZF406" s="105" t="s">
        <v>266</v>
      </c>
      <c r="TZG406" s="105" t="s">
        <v>266</v>
      </c>
      <c r="TZH406" s="105" t="s">
        <v>266</v>
      </c>
      <c r="TZI406" s="105" t="s">
        <v>266</v>
      </c>
      <c r="TZJ406" s="105" t="s">
        <v>266</v>
      </c>
      <c r="TZK406" s="105" t="s">
        <v>266</v>
      </c>
      <c r="TZL406" s="105" t="s">
        <v>266</v>
      </c>
      <c r="TZM406" s="105" t="s">
        <v>266</v>
      </c>
      <c r="TZN406" s="105" t="s">
        <v>266</v>
      </c>
      <c r="TZO406" s="105" t="s">
        <v>266</v>
      </c>
      <c r="TZP406" s="105" t="s">
        <v>266</v>
      </c>
      <c r="TZQ406" s="105" t="s">
        <v>266</v>
      </c>
      <c r="TZR406" s="105" t="s">
        <v>266</v>
      </c>
      <c r="TZS406" s="105" t="s">
        <v>266</v>
      </c>
      <c r="TZT406" s="105" t="s">
        <v>266</v>
      </c>
      <c r="TZU406" s="105" t="s">
        <v>266</v>
      </c>
      <c r="TZV406" s="105" t="s">
        <v>266</v>
      </c>
      <c r="TZW406" s="105" t="s">
        <v>266</v>
      </c>
      <c r="TZX406" s="105" t="s">
        <v>266</v>
      </c>
      <c r="TZY406" s="105" t="s">
        <v>266</v>
      </c>
      <c r="TZZ406" s="105" t="s">
        <v>266</v>
      </c>
      <c r="UAA406" s="105" t="s">
        <v>266</v>
      </c>
      <c r="UAB406" s="105" t="s">
        <v>266</v>
      </c>
      <c r="UAC406" s="105" t="s">
        <v>266</v>
      </c>
      <c r="UAD406" s="105" t="s">
        <v>266</v>
      </c>
      <c r="UAE406" s="105" t="s">
        <v>266</v>
      </c>
      <c r="UAF406" s="105" t="s">
        <v>266</v>
      </c>
      <c r="UAG406" s="105" t="s">
        <v>266</v>
      </c>
      <c r="UAH406" s="105" t="s">
        <v>266</v>
      </c>
      <c r="UAI406" s="105" t="s">
        <v>266</v>
      </c>
      <c r="UAJ406" s="105" t="s">
        <v>266</v>
      </c>
      <c r="UAK406" s="105" t="s">
        <v>266</v>
      </c>
      <c r="UAL406" s="105" t="s">
        <v>266</v>
      </c>
      <c r="UAM406" s="105" t="s">
        <v>266</v>
      </c>
      <c r="UAN406" s="105" t="s">
        <v>266</v>
      </c>
      <c r="UAO406" s="105" t="s">
        <v>266</v>
      </c>
      <c r="UAP406" s="105" t="s">
        <v>266</v>
      </c>
      <c r="UAQ406" s="105" t="s">
        <v>266</v>
      </c>
      <c r="UAR406" s="105" t="s">
        <v>266</v>
      </c>
      <c r="UAS406" s="105" t="s">
        <v>266</v>
      </c>
      <c r="UAT406" s="105" t="s">
        <v>266</v>
      </c>
      <c r="UAU406" s="105" t="s">
        <v>266</v>
      </c>
      <c r="UAV406" s="105" t="s">
        <v>266</v>
      </c>
      <c r="UAW406" s="105" t="s">
        <v>266</v>
      </c>
      <c r="UAX406" s="105" t="s">
        <v>266</v>
      </c>
      <c r="UAY406" s="105" t="s">
        <v>266</v>
      </c>
      <c r="UAZ406" s="105" t="s">
        <v>266</v>
      </c>
      <c r="UBA406" s="105" t="s">
        <v>266</v>
      </c>
      <c r="UBB406" s="105" t="s">
        <v>266</v>
      </c>
      <c r="UBC406" s="105" t="s">
        <v>266</v>
      </c>
      <c r="UBD406" s="105" t="s">
        <v>266</v>
      </c>
      <c r="UBE406" s="105" t="s">
        <v>266</v>
      </c>
      <c r="UBF406" s="105" t="s">
        <v>266</v>
      </c>
      <c r="UBG406" s="105" t="s">
        <v>266</v>
      </c>
      <c r="UBH406" s="105" t="s">
        <v>266</v>
      </c>
      <c r="UBI406" s="105" t="s">
        <v>266</v>
      </c>
      <c r="UBJ406" s="105" t="s">
        <v>266</v>
      </c>
      <c r="UBK406" s="105" t="s">
        <v>266</v>
      </c>
      <c r="UBL406" s="105" t="s">
        <v>266</v>
      </c>
      <c r="UBM406" s="105" t="s">
        <v>266</v>
      </c>
      <c r="UBN406" s="105" t="s">
        <v>266</v>
      </c>
      <c r="UBO406" s="105" t="s">
        <v>266</v>
      </c>
      <c r="UBP406" s="105" t="s">
        <v>266</v>
      </c>
      <c r="UBQ406" s="105" t="s">
        <v>266</v>
      </c>
      <c r="UBR406" s="105" t="s">
        <v>266</v>
      </c>
      <c r="UBS406" s="105" t="s">
        <v>266</v>
      </c>
      <c r="UBT406" s="105" t="s">
        <v>266</v>
      </c>
      <c r="UBU406" s="105" t="s">
        <v>266</v>
      </c>
      <c r="UBV406" s="105" t="s">
        <v>266</v>
      </c>
      <c r="UBW406" s="105" t="s">
        <v>266</v>
      </c>
      <c r="UBX406" s="105" t="s">
        <v>266</v>
      </c>
      <c r="UBY406" s="105" t="s">
        <v>266</v>
      </c>
      <c r="UBZ406" s="105" t="s">
        <v>266</v>
      </c>
      <c r="UCA406" s="105" t="s">
        <v>266</v>
      </c>
      <c r="UCB406" s="105" t="s">
        <v>266</v>
      </c>
      <c r="UCC406" s="105" t="s">
        <v>266</v>
      </c>
      <c r="UCD406" s="105" t="s">
        <v>266</v>
      </c>
      <c r="UCE406" s="105" t="s">
        <v>266</v>
      </c>
      <c r="UCF406" s="105" t="s">
        <v>266</v>
      </c>
      <c r="UCG406" s="105" t="s">
        <v>266</v>
      </c>
      <c r="UCH406" s="105" t="s">
        <v>266</v>
      </c>
      <c r="UCI406" s="105" t="s">
        <v>266</v>
      </c>
      <c r="UCJ406" s="105" t="s">
        <v>266</v>
      </c>
      <c r="UCK406" s="105" t="s">
        <v>266</v>
      </c>
      <c r="UCL406" s="105" t="s">
        <v>266</v>
      </c>
      <c r="UCM406" s="105" t="s">
        <v>266</v>
      </c>
      <c r="UCN406" s="105" t="s">
        <v>266</v>
      </c>
      <c r="UCO406" s="105" t="s">
        <v>266</v>
      </c>
      <c r="UCP406" s="105" t="s">
        <v>266</v>
      </c>
      <c r="UCQ406" s="105" t="s">
        <v>266</v>
      </c>
      <c r="UCR406" s="105" t="s">
        <v>266</v>
      </c>
      <c r="UCS406" s="105" t="s">
        <v>266</v>
      </c>
      <c r="UCT406" s="105" t="s">
        <v>266</v>
      </c>
      <c r="UCU406" s="105" t="s">
        <v>266</v>
      </c>
      <c r="UCV406" s="105" t="s">
        <v>266</v>
      </c>
      <c r="UCW406" s="105" t="s">
        <v>266</v>
      </c>
      <c r="UCX406" s="105" t="s">
        <v>266</v>
      </c>
      <c r="UCY406" s="105" t="s">
        <v>266</v>
      </c>
      <c r="UCZ406" s="105" t="s">
        <v>266</v>
      </c>
      <c r="UDA406" s="105" t="s">
        <v>266</v>
      </c>
      <c r="UDB406" s="105" t="s">
        <v>266</v>
      </c>
      <c r="UDC406" s="105" t="s">
        <v>266</v>
      </c>
      <c r="UDD406" s="105" t="s">
        <v>266</v>
      </c>
      <c r="UDE406" s="105" t="s">
        <v>266</v>
      </c>
      <c r="UDF406" s="105" t="s">
        <v>266</v>
      </c>
      <c r="UDG406" s="105" t="s">
        <v>266</v>
      </c>
      <c r="UDH406" s="105" t="s">
        <v>266</v>
      </c>
      <c r="UDI406" s="105" t="s">
        <v>266</v>
      </c>
      <c r="UDJ406" s="105" t="s">
        <v>266</v>
      </c>
      <c r="UDK406" s="105" t="s">
        <v>266</v>
      </c>
      <c r="UDL406" s="105" t="s">
        <v>266</v>
      </c>
      <c r="UDM406" s="105" t="s">
        <v>266</v>
      </c>
      <c r="UDN406" s="105" t="s">
        <v>266</v>
      </c>
      <c r="UDO406" s="105" t="s">
        <v>266</v>
      </c>
      <c r="UDP406" s="105" t="s">
        <v>266</v>
      </c>
      <c r="UDQ406" s="105" t="s">
        <v>266</v>
      </c>
      <c r="UDR406" s="105" t="s">
        <v>266</v>
      </c>
      <c r="UDS406" s="105" t="s">
        <v>266</v>
      </c>
      <c r="UDT406" s="105" t="s">
        <v>266</v>
      </c>
      <c r="UDU406" s="105" t="s">
        <v>266</v>
      </c>
      <c r="UDV406" s="105" t="s">
        <v>266</v>
      </c>
      <c r="UDW406" s="105" t="s">
        <v>266</v>
      </c>
      <c r="UDX406" s="105" t="s">
        <v>266</v>
      </c>
      <c r="UDY406" s="105" t="s">
        <v>266</v>
      </c>
      <c r="UDZ406" s="105" t="s">
        <v>266</v>
      </c>
      <c r="UEA406" s="105" t="s">
        <v>266</v>
      </c>
      <c r="UEB406" s="105" t="s">
        <v>266</v>
      </c>
      <c r="UEC406" s="105" t="s">
        <v>266</v>
      </c>
      <c r="UED406" s="105" t="s">
        <v>266</v>
      </c>
      <c r="UEE406" s="105" t="s">
        <v>266</v>
      </c>
      <c r="UEF406" s="105" t="s">
        <v>266</v>
      </c>
      <c r="UEG406" s="105" t="s">
        <v>266</v>
      </c>
      <c r="UEH406" s="105" t="s">
        <v>266</v>
      </c>
      <c r="UEI406" s="105" t="s">
        <v>266</v>
      </c>
      <c r="UEJ406" s="105" t="s">
        <v>266</v>
      </c>
      <c r="UEK406" s="105" t="s">
        <v>266</v>
      </c>
      <c r="UEL406" s="105" t="s">
        <v>266</v>
      </c>
      <c r="UEM406" s="105" t="s">
        <v>266</v>
      </c>
      <c r="UEN406" s="105" t="s">
        <v>266</v>
      </c>
      <c r="UEO406" s="105" t="s">
        <v>266</v>
      </c>
      <c r="UEP406" s="105" t="s">
        <v>266</v>
      </c>
      <c r="UEQ406" s="105" t="s">
        <v>266</v>
      </c>
      <c r="UER406" s="105" t="s">
        <v>266</v>
      </c>
      <c r="UES406" s="105" t="s">
        <v>266</v>
      </c>
      <c r="UET406" s="105" t="s">
        <v>266</v>
      </c>
      <c r="UEU406" s="105" t="s">
        <v>266</v>
      </c>
      <c r="UEV406" s="105" t="s">
        <v>266</v>
      </c>
      <c r="UEW406" s="105" t="s">
        <v>266</v>
      </c>
      <c r="UEX406" s="105" t="s">
        <v>266</v>
      </c>
      <c r="UEY406" s="105" t="s">
        <v>266</v>
      </c>
      <c r="UEZ406" s="105" t="s">
        <v>266</v>
      </c>
      <c r="UFA406" s="105" t="s">
        <v>266</v>
      </c>
      <c r="UFB406" s="105" t="s">
        <v>266</v>
      </c>
      <c r="UFC406" s="105" t="s">
        <v>266</v>
      </c>
      <c r="UFD406" s="105" t="s">
        <v>266</v>
      </c>
      <c r="UFE406" s="105" t="s">
        <v>266</v>
      </c>
      <c r="UFF406" s="105" t="s">
        <v>266</v>
      </c>
      <c r="UFG406" s="105" t="s">
        <v>266</v>
      </c>
      <c r="UFH406" s="105" t="s">
        <v>266</v>
      </c>
      <c r="UFI406" s="105" t="s">
        <v>266</v>
      </c>
      <c r="UFJ406" s="105" t="s">
        <v>266</v>
      </c>
      <c r="UFK406" s="105" t="s">
        <v>266</v>
      </c>
      <c r="UFL406" s="105" t="s">
        <v>266</v>
      </c>
      <c r="UFM406" s="105" t="s">
        <v>266</v>
      </c>
      <c r="UFN406" s="105" t="s">
        <v>266</v>
      </c>
      <c r="UFO406" s="105" t="s">
        <v>266</v>
      </c>
      <c r="UFP406" s="105" t="s">
        <v>266</v>
      </c>
      <c r="UFQ406" s="105" t="s">
        <v>266</v>
      </c>
      <c r="UFR406" s="105" t="s">
        <v>266</v>
      </c>
      <c r="UFS406" s="105" t="s">
        <v>266</v>
      </c>
      <c r="UFT406" s="105" t="s">
        <v>266</v>
      </c>
      <c r="UFU406" s="105" t="s">
        <v>266</v>
      </c>
      <c r="UFV406" s="105" t="s">
        <v>266</v>
      </c>
      <c r="UFW406" s="105" t="s">
        <v>266</v>
      </c>
      <c r="UFX406" s="105" t="s">
        <v>266</v>
      </c>
      <c r="UFY406" s="105" t="s">
        <v>266</v>
      </c>
      <c r="UFZ406" s="105" t="s">
        <v>266</v>
      </c>
      <c r="UGA406" s="105" t="s">
        <v>266</v>
      </c>
      <c r="UGB406" s="105" t="s">
        <v>266</v>
      </c>
      <c r="UGC406" s="105" t="s">
        <v>266</v>
      </c>
      <c r="UGD406" s="105" t="s">
        <v>266</v>
      </c>
      <c r="UGE406" s="105" t="s">
        <v>266</v>
      </c>
      <c r="UGF406" s="105" t="s">
        <v>266</v>
      </c>
      <c r="UGG406" s="105" t="s">
        <v>266</v>
      </c>
      <c r="UGH406" s="105" t="s">
        <v>266</v>
      </c>
      <c r="UGI406" s="105" t="s">
        <v>266</v>
      </c>
      <c r="UGJ406" s="105" t="s">
        <v>266</v>
      </c>
      <c r="UGK406" s="105" t="s">
        <v>266</v>
      </c>
      <c r="UGL406" s="105" t="s">
        <v>266</v>
      </c>
      <c r="UGM406" s="105" t="s">
        <v>266</v>
      </c>
      <c r="UGN406" s="105" t="s">
        <v>266</v>
      </c>
      <c r="UGO406" s="105" t="s">
        <v>266</v>
      </c>
      <c r="UGP406" s="105" t="s">
        <v>266</v>
      </c>
      <c r="UGQ406" s="105" t="s">
        <v>266</v>
      </c>
      <c r="UGR406" s="105" t="s">
        <v>266</v>
      </c>
      <c r="UGS406" s="105" t="s">
        <v>266</v>
      </c>
      <c r="UGT406" s="105" t="s">
        <v>266</v>
      </c>
      <c r="UGU406" s="105" t="s">
        <v>266</v>
      </c>
      <c r="UGV406" s="105" t="s">
        <v>266</v>
      </c>
      <c r="UGW406" s="105" t="s">
        <v>266</v>
      </c>
      <c r="UGX406" s="105" t="s">
        <v>266</v>
      </c>
      <c r="UGY406" s="105" t="s">
        <v>266</v>
      </c>
      <c r="UGZ406" s="105" t="s">
        <v>266</v>
      </c>
      <c r="UHA406" s="105" t="s">
        <v>266</v>
      </c>
      <c r="UHB406" s="105" t="s">
        <v>266</v>
      </c>
      <c r="UHC406" s="105" t="s">
        <v>266</v>
      </c>
      <c r="UHD406" s="105" t="s">
        <v>266</v>
      </c>
      <c r="UHE406" s="105" t="s">
        <v>266</v>
      </c>
      <c r="UHF406" s="105" t="s">
        <v>266</v>
      </c>
      <c r="UHG406" s="105" t="s">
        <v>266</v>
      </c>
      <c r="UHH406" s="105" t="s">
        <v>266</v>
      </c>
      <c r="UHI406" s="105" t="s">
        <v>266</v>
      </c>
      <c r="UHJ406" s="105" t="s">
        <v>266</v>
      </c>
      <c r="UHK406" s="105" t="s">
        <v>266</v>
      </c>
      <c r="UHL406" s="105" t="s">
        <v>266</v>
      </c>
      <c r="UHM406" s="105" t="s">
        <v>266</v>
      </c>
      <c r="UHN406" s="105" t="s">
        <v>266</v>
      </c>
      <c r="UHO406" s="105" t="s">
        <v>266</v>
      </c>
      <c r="UHP406" s="105" t="s">
        <v>266</v>
      </c>
      <c r="UHQ406" s="105" t="s">
        <v>266</v>
      </c>
      <c r="UHR406" s="105" t="s">
        <v>266</v>
      </c>
      <c r="UHS406" s="105" t="s">
        <v>266</v>
      </c>
      <c r="UHT406" s="105" t="s">
        <v>266</v>
      </c>
      <c r="UHU406" s="105" t="s">
        <v>266</v>
      </c>
      <c r="UHV406" s="105" t="s">
        <v>266</v>
      </c>
      <c r="UHW406" s="105" t="s">
        <v>266</v>
      </c>
      <c r="UHX406" s="105" t="s">
        <v>266</v>
      </c>
      <c r="UHY406" s="105" t="s">
        <v>266</v>
      </c>
      <c r="UHZ406" s="105" t="s">
        <v>266</v>
      </c>
      <c r="UIA406" s="105" t="s">
        <v>266</v>
      </c>
      <c r="UIB406" s="105" t="s">
        <v>266</v>
      </c>
      <c r="UIC406" s="105" t="s">
        <v>266</v>
      </c>
      <c r="UID406" s="105" t="s">
        <v>266</v>
      </c>
      <c r="UIE406" s="105" t="s">
        <v>266</v>
      </c>
      <c r="UIF406" s="105" t="s">
        <v>266</v>
      </c>
      <c r="UIG406" s="105" t="s">
        <v>266</v>
      </c>
      <c r="UIH406" s="105" t="s">
        <v>266</v>
      </c>
      <c r="UII406" s="105" t="s">
        <v>266</v>
      </c>
      <c r="UIJ406" s="105" t="s">
        <v>266</v>
      </c>
      <c r="UIK406" s="105" t="s">
        <v>266</v>
      </c>
      <c r="UIL406" s="105" t="s">
        <v>266</v>
      </c>
      <c r="UIM406" s="105" t="s">
        <v>266</v>
      </c>
      <c r="UIN406" s="105" t="s">
        <v>266</v>
      </c>
      <c r="UIO406" s="105" t="s">
        <v>266</v>
      </c>
      <c r="UIP406" s="105" t="s">
        <v>266</v>
      </c>
      <c r="UIQ406" s="105" t="s">
        <v>266</v>
      </c>
      <c r="UIR406" s="105" t="s">
        <v>266</v>
      </c>
      <c r="UIS406" s="105" t="s">
        <v>266</v>
      </c>
      <c r="UIT406" s="105" t="s">
        <v>266</v>
      </c>
      <c r="UIU406" s="105" t="s">
        <v>266</v>
      </c>
      <c r="UIV406" s="105" t="s">
        <v>266</v>
      </c>
      <c r="UIW406" s="105" t="s">
        <v>266</v>
      </c>
      <c r="UIX406" s="105" t="s">
        <v>266</v>
      </c>
      <c r="UIY406" s="105" t="s">
        <v>266</v>
      </c>
      <c r="UIZ406" s="105" t="s">
        <v>266</v>
      </c>
      <c r="UJA406" s="105" t="s">
        <v>266</v>
      </c>
      <c r="UJB406" s="105" t="s">
        <v>266</v>
      </c>
      <c r="UJC406" s="105" t="s">
        <v>266</v>
      </c>
      <c r="UJD406" s="105" t="s">
        <v>266</v>
      </c>
      <c r="UJE406" s="105" t="s">
        <v>266</v>
      </c>
      <c r="UJF406" s="105" t="s">
        <v>266</v>
      </c>
      <c r="UJG406" s="105" t="s">
        <v>266</v>
      </c>
      <c r="UJH406" s="105" t="s">
        <v>266</v>
      </c>
      <c r="UJI406" s="105" t="s">
        <v>266</v>
      </c>
      <c r="UJJ406" s="105" t="s">
        <v>266</v>
      </c>
      <c r="UJK406" s="105" t="s">
        <v>266</v>
      </c>
      <c r="UJL406" s="105" t="s">
        <v>266</v>
      </c>
      <c r="UJM406" s="105" t="s">
        <v>266</v>
      </c>
      <c r="UJN406" s="105" t="s">
        <v>266</v>
      </c>
      <c r="UJO406" s="105" t="s">
        <v>266</v>
      </c>
      <c r="UJP406" s="105" t="s">
        <v>266</v>
      </c>
      <c r="UJQ406" s="105" t="s">
        <v>266</v>
      </c>
      <c r="UJR406" s="105" t="s">
        <v>266</v>
      </c>
      <c r="UJS406" s="105" t="s">
        <v>266</v>
      </c>
      <c r="UJT406" s="105" t="s">
        <v>266</v>
      </c>
      <c r="UJU406" s="105" t="s">
        <v>266</v>
      </c>
      <c r="UJV406" s="105" t="s">
        <v>266</v>
      </c>
      <c r="UJW406" s="105" t="s">
        <v>266</v>
      </c>
      <c r="UJX406" s="105" t="s">
        <v>266</v>
      </c>
      <c r="UJY406" s="105" t="s">
        <v>266</v>
      </c>
      <c r="UJZ406" s="105" t="s">
        <v>266</v>
      </c>
      <c r="UKA406" s="105" t="s">
        <v>266</v>
      </c>
      <c r="UKB406" s="105" t="s">
        <v>266</v>
      </c>
      <c r="UKC406" s="105" t="s">
        <v>266</v>
      </c>
      <c r="UKD406" s="105" t="s">
        <v>266</v>
      </c>
      <c r="UKE406" s="105" t="s">
        <v>266</v>
      </c>
      <c r="UKF406" s="105" t="s">
        <v>266</v>
      </c>
      <c r="UKG406" s="105" t="s">
        <v>266</v>
      </c>
      <c r="UKH406" s="105" t="s">
        <v>266</v>
      </c>
      <c r="UKI406" s="105" t="s">
        <v>266</v>
      </c>
      <c r="UKJ406" s="105" t="s">
        <v>266</v>
      </c>
      <c r="UKK406" s="105" t="s">
        <v>266</v>
      </c>
      <c r="UKL406" s="105" t="s">
        <v>266</v>
      </c>
      <c r="UKM406" s="105" t="s">
        <v>266</v>
      </c>
      <c r="UKN406" s="105" t="s">
        <v>266</v>
      </c>
      <c r="UKO406" s="105" t="s">
        <v>266</v>
      </c>
      <c r="UKP406" s="105" t="s">
        <v>266</v>
      </c>
      <c r="UKQ406" s="105" t="s">
        <v>266</v>
      </c>
      <c r="UKR406" s="105" t="s">
        <v>266</v>
      </c>
      <c r="UKS406" s="105" t="s">
        <v>266</v>
      </c>
      <c r="UKT406" s="105" t="s">
        <v>266</v>
      </c>
      <c r="UKU406" s="105" t="s">
        <v>266</v>
      </c>
      <c r="UKV406" s="105" t="s">
        <v>266</v>
      </c>
      <c r="UKW406" s="105" t="s">
        <v>266</v>
      </c>
      <c r="UKX406" s="105" t="s">
        <v>266</v>
      </c>
      <c r="UKY406" s="105" t="s">
        <v>266</v>
      </c>
      <c r="UKZ406" s="105" t="s">
        <v>266</v>
      </c>
      <c r="ULA406" s="105" t="s">
        <v>266</v>
      </c>
      <c r="ULB406" s="105" t="s">
        <v>266</v>
      </c>
      <c r="ULC406" s="105" t="s">
        <v>266</v>
      </c>
      <c r="ULD406" s="105" t="s">
        <v>266</v>
      </c>
      <c r="ULE406" s="105" t="s">
        <v>266</v>
      </c>
      <c r="ULF406" s="105" t="s">
        <v>266</v>
      </c>
      <c r="ULG406" s="105" t="s">
        <v>266</v>
      </c>
      <c r="ULH406" s="105" t="s">
        <v>266</v>
      </c>
      <c r="ULI406" s="105" t="s">
        <v>266</v>
      </c>
      <c r="ULJ406" s="105" t="s">
        <v>266</v>
      </c>
      <c r="ULK406" s="105" t="s">
        <v>266</v>
      </c>
      <c r="ULL406" s="105" t="s">
        <v>266</v>
      </c>
      <c r="ULM406" s="105" t="s">
        <v>266</v>
      </c>
      <c r="ULN406" s="105" t="s">
        <v>266</v>
      </c>
      <c r="ULO406" s="105" t="s">
        <v>266</v>
      </c>
      <c r="ULP406" s="105" t="s">
        <v>266</v>
      </c>
      <c r="ULQ406" s="105" t="s">
        <v>266</v>
      </c>
      <c r="ULR406" s="105" t="s">
        <v>266</v>
      </c>
      <c r="ULS406" s="105" t="s">
        <v>266</v>
      </c>
      <c r="ULT406" s="105" t="s">
        <v>266</v>
      </c>
      <c r="ULU406" s="105" t="s">
        <v>266</v>
      </c>
      <c r="ULV406" s="105" t="s">
        <v>266</v>
      </c>
      <c r="ULW406" s="105" t="s">
        <v>266</v>
      </c>
      <c r="ULX406" s="105" t="s">
        <v>266</v>
      </c>
      <c r="ULY406" s="105" t="s">
        <v>266</v>
      </c>
      <c r="ULZ406" s="105" t="s">
        <v>266</v>
      </c>
      <c r="UMA406" s="105" t="s">
        <v>266</v>
      </c>
      <c r="UMB406" s="105" t="s">
        <v>266</v>
      </c>
      <c r="UMC406" s="105" t="s">
        <v>266</v>
      </c>
      <c r="UMD406" s="105" t="s">
        <v>266</v>
      </c>
      <c r="UME406" s="105" t="s">
        <v>266</v>
      </c>
      <c r="UMF406" s="105" t="s">
        <v>266</v>
      </c>
      <c r="UMG406" s="105" t="s">
        <v>266</v>
      </c>
      <c r="UMH406" s="105" t="s">
        <v>266</v>
      </c>
      <c r="UMI406" s="105" t="s">
        <v>266</v>
      </c>
      <c r="UMJ406" s="105" t="s">
        <v>266</v>
      </c>
      <c r="UMK406" s="105" t="s">
        <v>266</v>
      </c>
      <c r="UML406" s="105" t="s">
        <v>266</v>
      </c>
      <c r="UMM406" s="105" t="s">
        <v>266</v>
      </c>
      <c r="UMN406" s="105" t="s">
        <v>266</v>
      </c>
      <c r="UMO406" s="105" t="s">
        <v>266</v>
      </c>
      <c r="UMP406" s="105" t="s">
        <v>266</v>
      </c>
      <c r="UMQ406" s="105" t="s">
        <v>266</v>
      </c>
      <c r="UMR406" s="105" t="s">
        <v>266</v>
      </c>
      <c r="UMS406" s="105" t="s">
        <v>266</v>
      </c>
      <c r="UMT406" s="105" t="s">
        <v>266</v>
      </c>
      <c r="UMU406" s="105" t="s">
        <v>266</v>
      </c>
      <c r="UMV406" s="105" t="s">
        <v>266</v>
      </c>
      <c r="UMW406" s="105" t="s">
        <v>266</v>
      </c>
      <c r="UMX406" s="105" t="s">
        <v>266</v>
      </c>
      <c r="UMY406" s="105" t="s">
        <v>266</v>
      </c>
      <c r="UMZ406" s="105" t="s">
        <v>266</v>
      </c>
      <c r="UNA406" s="105" t="s">
        <v>266</v>
      </c>
      <c r="UNB406" s="105" t="s">
        <v>266</v>
      </c>
      <c r="UNC406" s="105" t="s">
        <v>266</v>
      </c>
      <c r="UND406" s="105" t="s">
        <v>266</v>
      </c>
      <c r="UNE406" s="105" t="s">
        <v>266</v>
      </c>
      <c r="UNF406" s="105" t="s">
        <v>266</v>
      </c>
      <c r="UNG406" s="105" t="s">
        <v>266</v>
      </c>
      <c r="UNH406" s="105" t="s">
        <v>266</v>
      </c>
      <c r="UNI406" s="105" t="s">
        <v>266</v>
      </c>
      <c r="UNJ406" s="105" t="s">
        <v>266</v>
      </c>
      <c r="UNK406" s="105" t="s">
        <v>266</v>
      </c>
      <c r="UNL406" s="105" t="s">
        <v>266</v>
      </c>
      <c r="UNM406" s="105" t="s">
        <v>266</v>
      </c>
      <c r="UNN406" s="105" t="s">
        <v>266</v>
      </c>
      <c r="UNO406" s="105" t="s">
        <v>266</v>
      </c>
      <c r="UNP406" s="105" t="s">
        <v>266</v>
      </c>
      <c r="UNQ406" s="105" t="s">
        <v>266</v>
      </c>
      <c r="UNR406" s="105" t="s">
        <v>266</v>
      </c>
      <c r="UNS406" s="105" t="s">
        <v>266</v>
      </c>
      <c r="UNT406" s="105" t="s">
        <v>266</v>
      </c>
      <c r="UNU406" s="105" t="s">
        <v>266</v>
      </c>
      <c r="UNV406" s="105" t="s">
        <v>266</v>
      </c>
      <c r="UNW406" s="105" t="s">
        <v>266</v>
      </c>
      <c r="UNX406" s="105" t="s">
        <v>266</v>
      </c>
      <c r="UNY406" s="105" t="s">
        <v>266</v>
      </c>
      <c r="UNZ406" s="105" t="s">
        <v>266</v>
      </c>
      <c r="UOA406" s="105" t="s">
        <v>266</v>
      </c>
      <c r="UOB406" s="105" t="s">
        <v>266</v>
      </c>
      <c r="UOC406" s="105" t="s">
        <v>266</v>
      </c>
      <c r="UOD406" s="105" t="s">
        <v>266</v>
      </c>
      <c r="UOE406" s="105" t="s">
        <v>266</v>
      </c>
      <c r="UOF406" s="105" t="s">
        <v>266</v>
      </c>
      <c r="UOG406" s="105" t="s">
        <v>266</v>
      </c>
      <c r="UOH406" s="105" t="s">
        <v>266</v>
      </c>
      <c r="UOI406" s="105" t="s">
        <v>266</v>
      </c>
      <c r="UOJ406" s="105" t="s">
        <v>266</v>
      </c>
      <c r="UOK406" s="105" t="s">
        <v>266</v>
      </c>
      <c r="UOL406" s="105" t="s">
        <v>266</v>
      </c>
      <c r="UOM406" s="105" t="s">
        <v>266</v>
      </c>
      <c r="UON406" s="105" t="s">
        <v>266</v>
      </c>
      <c r="UOO406" s="105" t="s">
        <v>266</v>
      </c>
      <c r="UOP406" s="105" t="s">
        <v>266</v>
      </c>
      <c r="UOQ406" s="105" t="s">
        <v>266</v>
      </c>
      <c r="UOR406" s="105" t="s">
        <v>266</v>
      </c>
      <c r="UOS406" s="105" t="s">
        <v>266</v>
      </c>
      <c r="UOT406" s="105" t="s">
        <v>266</v>
      </c>
      <c r="UOU406" s="105" t="s">
        <v>266</v>
      </c>
      <c r="UOV406" s="105" t="s">
        <v>266</v>
      </c>
      <c r="UOW406" s="105" t="s">
        <v>266</v>
      </c>
      <c r="UOX406" s="105" t="s">
        <v>266</v>
      </c>
      <c r="UOY406" s="105" t="s">
        <v>266</v>
      </c>
      <c r="UOZ406" s="105" t="s">
        <v>266</v>
      </c>
      <c r="UPA406" s="105" t="s">
        <v>266</v>
      </c>
      <c r="UPB406" s="105" t="s">
        <v>266</v>
      </c>
      <c r="UPC406" s="105" t="s">
        <v>266</v>
      </c>
      <c r="UPD406" s="105" t="s">
        <v>266</v>
      </c>
      <c r="UPE406" s="105" t="s">
        <v>266</v>
      </c>
      <c r="UPF406" s="105" t="s">
        <v>266</v>
      </c>
      <c r="UPG406" s="105" t="s">
        <v>266</v>
      </c>
      <c r="UPH406" s="105" t="s">
        <v>266</v>
      </c>
      <c r="UPI406" s="105" t="s">
        <v>266</v>
      </c>
      <c r="UPJ406" s="105" t="s">
        <v>266</v>
      </c>
      <c r="UPK406" s="105" t="s">
        <v>266</v>
      </c>
      <c r="UPL406" s="105" t="s">
        <v>266</v>
      </c>
      <c r="UPM406" s="105" t="s">
        <v>266</v>
      </c>
      <c r="UPN406" s="105" t="s">
        <v>266</v>
      </c>
      <c r="UPO406" s="105" t="s">
        <v>266</v>
      </c>
      <c r="UPP406" s="105" t="s">
        <v>266</v>
      </c>
      <c r="UPQ406" s="105" t="s">
        <v>266</v>
      </c>
      <c r="UPR406" s="105" t="s">
        <v>266</v>
      </c>
      <c r="UPS406" s="105" t="s">
        <v>266</v>
      </c>
      <c r="UPT406" s="105" t="s">
        <v>266</v>
      </c>
      <c r="UPU406" s="105" t="s">
        <v>266</v>
      </c>
      <c r="UPV406" s="105" t="s">
        <v>266</v>
      </c>
      <c r="UPW406" s="105" t="s">
        <v>266</v>
      </c>
      <c r="UPX406" s="105" t="s">
        <v>266</v>
      </c>
      <c r="UPY406" s="105" t="s">
        <v>266</v>
      </c>
      <c r="UPZ406" s="105" t="s">
        <v>266</v>
      </c>
      <c r="UQA406" s="105" t="s">
        <v>266</v>
      </c>
      <c r="UQB406" s="105" t="s">
        <v>266</v>
      </c>
      <c r="UQC406" s="105" t="s">
        <v>266</v>
      </c>
      <c r="UQD406" s="105" t="s">
        <v>266</v>
      </c>
      <c r="UQE406" s="105" t="s">
        <v>266</v>
      </c>
      <c r="UQF406" s="105" t="s">
        <v>266</v>
      </c>
      <c r="UQG406" s="105" t="s">
        <v>266</v>
      </c>
      <c r="UQH406" s="105" t="s">
        <v>266</v>
      </c>
      <c r="UQI406" s="105" t="s">
        <v>266</v>
      </c>
      <c r="UQJ406" s="105" t="s">
        <v>266</v>
      </c>
      <c r="UQK406" s="105" t="s">
        <v>266</v>
      </c>
      <c r="UQL406" s="105" t="s">
        <v>266</v>
      </c>
      <c r="UQM406" s="105" t="s">
        <v>266</v>
      </c>
      <c r="UQN406" s="105" t="s">
        <v>266</v>
      </c>
      <c r="UQO406" s="105" t="s">
        <v>266</v>
      </c>
      <c r="UQP406" s="105" t="s">
        <v>266</v>
      </c>
      <c r="UQQ406" s="105" t="s">
        <v>266</v>
      </c>
      <c r="UQR406" s="105" t="s">
        <v>266</v>
      </c>
      <c r="UQS406" s="105" t="s">
        <v>266</v>
      </c>
      <c r="UQT406" s="105" t="s">
        <v>266</v>
      </c>
      <c r="UQU406" s="105" t="s">
        <v>266</v>
      </c>
      <c r="UQV406" s="105" t="s">
        <v>266</v>
      </c>
      <c r="UQW406" s="105" t="s">
        <v>266</v>
      </c>
      <c r="UQX406" s="105" t="s">
        <v>266</v>
      </c>
      <c r="UQY406" s="105" t="s">
        <v>266</v>
      </c>
      <c r="UQZ406" s="105" t="s">
        <v>266</v>
      </c>
      <c r="URA406" s="105" t="s">
        <v>266</v>
      </c>
      <c r="URB406" s="105" t="s">
        <v>266</v>
      </c>
      <c r="URC406" s="105" t="s">
        <v>266</v>
      </c>
      <c r="URD406" s="105" t="s">
        <v>266</v>
      </c>
      <c r="URE406" s="105" t="s">
        <v>266</v>
      </c>
      <c r="URF406" s="105" t="s">
        <v>266</v>
      </c>
      <c r="URG406" s="105" t="s">
        <v>266</v>
      </c>
      <c r="URH406" s="105" t="s">
        <v>266</v>
      </c>
      <c r="URI406" s="105" t="s">
        <v>266</v>
      </c>
      <c r="URJ406" s="105" t="s">
        <v>266</v>
      </c>
      <c r="URK406" s="105" t="s">
        <v>266</v>
      </c>
      <c r="URL406" s="105" t="s">
        <v>266</v>
      </c>
      <c r="URM406" s="105" t="s">
        <v>266</v>
      </c>
      <c r="URN406" s="105" t="s">
        <v>266</v>
      </c>
      <c r="URO406" s="105" t="s">
        <v>266</v>
      </c>
      <c r="URP406" s="105" t="s">
        <v>266</v>
      </c>
      <c r="URQ406" s="105" t="s">
        <v>266</v>
      </c>
      <c r="URR406" s="105" t="s">
        <v>266</v>
      </c>
      <c r="URS406" s="105" t="s">
        <v>266</v>
      </c>
      <c r="URT406" s="105" t="s">
        <v>266</v>
      </c>
      <c r="URU406" s="105" t="s">
        <v>266</v>
      </c>
      <c r="URV406" s="105" t="s">
        <v>266</v>
      </c>
      <c r="URW406" s="105" t="s">
        <v>266</v>
      </c>
      <c r="URX406" s="105" t="s">
        <v>266</v>
      </c>
      <c r="URY406" s="105" t="s">
        <v>266</v>
      </c>
      <c r="URZ406" s="105" t="s">
        <v>266</v>
      </c>
      <c r="USA406" s="105" t="s">
        <v>266</v>
      </c>
      <c r="USB406" s="105" t="s">
        <v>266</v>
      </c>
      <c r="USC406" s="105" t="s">
        <v>266</v>
      </c>
      <c r="USD406" s="105" t="s">
        <v>266</v>
      </c>
      <c r="USE406" s="105" t="s">
        <v>266</v>
      </c>
      <c r="USF406" s="105" t="s">
        <v>266</v>
      </c>
      <c r="USG406" s="105" t="s">
        <v>266</v>
      </c>
      <c r="USH406" s="105" t="s">
        <v>266</v>
      </c>
      <c r="USI406" s="105" t="s">
        <v>266</v>
      </c>
      <c r="USJ406" s="105" t="s">
        <v>266</v>
      </c>
      <c r="USK406" s="105" t="s">
        <v>266</v>
      </c>
      <c r="USL406" s="105" t="s">
        <v>266</v>
      </c>
      <c r="USM406" s="105" t="s">
        <v>266</v>
      </c>
      <c r="USN406" s="105" t="s">
        <v>266</v>
      </c>
      <c r="USO406" s="105" t="s">
        <v>266</v>
      </c>
      <c r="USP406" s="105" t="s">
        <v>266</v>
      </c>
      <c r="USQ406" s="105" t="s">
        <v>266</v>
      </c>
      <c r="USR406" s="105" t="s">
        <v>266</v>
      </c>
      <c r="USS406" s="105" t="s">
        <v>266</v>
      </c>
      <c r="UST406" s="105" t="s">
        <v>266</v>
      </c>
      <c r="USU406" s="105" t="s">
        <v>266</v>
      </c>
      <c r="USV406" s="105" t="s">
        <v>266</v>
      </c>
      <c r="USW406" s="105" t="s">
        <v>266</v>
      </c>
      <c r="USX406" s="105" t="s">
        <v>266</v>
      </c>
      <c r="USY406" s="105" t="s">
        <v>266</v>
      </c>
      <c r="USZ406" s="105" t="s">
        <v>266</v>
      </c>
      <c r="UTA406" s="105" t="s">
        <v>266</v>
      </c>
      <c r="UTB406" s="105" t="s">
        <v>266</v>
      </c>
      <c r="UTC406" s="105" t="s">
        <v>266</v>
      </c>
      <c r="UTD406" s="105" t="s">
        <v>266</v>
      </c>
      <c r="UTE406" s="105" t="s">
        <v>266</v>
      </c>
      <c r="UTF406" s="105" t="s">
        <v>266</v>
      </c>
      <c r="UTG406" s="105" t="s">
        <v>266</v>
      </c>
      <c r="UTH406" s="105" t="s">
        <v>266</v>
      </c>
      <c r="UTI406" s="105" t="s">
        <v>266</v>
      </c>
      <c r="UTJ406" s="105" t="s">
        <v>266</v>
      </c>
      <c r="UTK406" s="105" t="s">
        <v>266</v>
      </c>
      <c r="UTL406" s="105" t="s">
        <v>266</v>
      </c>
      <c r="UTM406" s="105" t="s">
        <v>266</v>
      </c>
      <c r="UTN406" s="105" t="s">
        <v>266</v>
      </c>
      <c r="UTO406" s="105" t="s">
        <v>266</v>
      </c>
      <c r="UTP406" s="105" t="s">
        <v>266</v>
      </c>
      <c r="UTQ406" s="105" t="s">
        <v>266</v>
      </c>
      <c r="UTR406" s="105" t="s">
        <v>266</v>
      </c>
      <c r="UTS406" s="105" t="s">
        <v>266</v>
      </c>
      <c r="UTT406" s="105" t="s">
        <v>266</v>
      </c>
      <c r="UTU406" s="105" t="s">
        <v>266</v>
      </c>
      <c r="UTV406" s="105" t="s">
        <v>266</v>
      </c>
      <c r="UTW406" s="105" t="s">
        <v>266</v>
      </c>
      <c r="UTX406" s="105" t="s">
        <v>266</v>
      </c>
      <c r="UTY406" s="105" t="s">
        <v>266</v>
      </c>
      <c r="UTZ406" s="105" t="s">
        <v>266</v>
      </c>
      <c r="UUA406" s="105" t="s">
        <v>266</v>
      </c>
      <c r="UUB406" s="105" t="s">
        <v>266</v>
      </c>
      <c r="UUC406" s="105" t="s">
        <v>266</v>
      </c>
      <c r="UUD406" s="105" t="s">
        <v>266</v>
      </c>
      <c r="UUE406" s="105" t="s">
        <v>266</v>
      </c>
      <c r="UUF406" s="105" t="s">
        <v>266</v>
      </c>
      <c r="UUG406" s="105" t="s">
        <v>266</v>
      </c>
      <c r="UUH406" s="105" t="s">
        <v>266</v>
      </c>
      <c r="UUI406" s="105" t="s">
        <v>266</v>
      </c>
      <c r="UUJ406" s="105" t="s">
        <v>266</v>
      </c>
      <c r="UUK406" s="105" t="s">
        <v>266</v>
      </c>
      <c r="UUL406" s="105" t="s">
        <v>266</v>
      </c>
      <c r="UUM406" s="105" t="s">
        <v>266</v>
      </c>
      <c r="UUN406" s="105" t="s">
        <v>266</v>
      </c>
      <c r="UUO406" s="105" t="s">
        <v>266</v>
      </c>
      <c r="UUP406" s="105" t="s">
        <v>266</v>
      </c>
      <c r="UUQ406" s="105" t="s">
        <v>266</v>
      </c>
      <c r="UUR406" s="105" t="s">
        <v>266</v>
      </c>
      <c r="UUS406" s="105" t="s">
        <v>266</v>
      </c>
      <c r="UUT406" s="105" t="s">
        <v>266</v>
      </c>
      <c r="UUU406" s="105" t="s">
        <v>266</v>
      </c>
      <c r="UUV406" s="105" t="s">
        <v>266</v>
      </c>
      <c r="UUW406" s="105" t="s">
        <v>266</v>
      </c>
      <c r="UUX406" s="105" t="s">
        <v>266</v>
      </c>
      <c r="UUY406" s="105" t="s">
        <v>266</v>
      </c>
      <c r="UUZ406" s="105" t="s">
        <v>266</v>
      </c>
      <c r="UVA406" s="105" t="s">
        <v>266</v>
      </c>
      <c r="UVB406" s="105" t="s">
        <v>266</v>
      </c>
      <c r="UVC406" s="105" t="s">
        <v>266</v>
      </c>
      <c r="UVD406" s="105" t="s">
        <v>266</v>
      </c>
      <c r="UVE406" s="105" t="s">
        <v>266</v>
      </c>
      <c r="UVF406" s="105" t="s">
        <v>266</v>
      </c>
      <c r="UVG406" s="105" t="s">
        <v>266</v>
      </c>
      <c r="UVH406" s="105" t="s">
        <v>266</v>
      </c>
      <c r="UVI406" s="105" t="s">
        <v>266</v>
      </c>
      <c r="UVJ406" s="105" t="s">
        <v>266</v>
      </c>
      <c r="UVK406" s="105" t="s">
        <v>266</v>
      </c>
      <c r="UVL406" s="105" t="s">
        <v>266</v>
      </c>
      <c r="UVM406" s="105" t="s">
        <v>266</v>
      </c>
      <c r="UVN406" s="105" t="s">
        <v>266</v>
      </c>
      <c r="UVO406" s="105" t="s">
        <v>266</v>
      </c>
      <c r="UVP406" s="105" t="s">
        <v>266</v>
      </c>
      <c r="UVQ406" s="105" t="s">
        <v>266</v>
      </c>
      <c r="UVR406" s="105" t="s">
        <v>266</v>
      </c>
      <c r="UVS406" s="105" t="s">
        <v>266</v>
      </c>
      <c r="UVT406" s="105" t="s">
        <v>266</v>
      </c>
      <c r="UVU406" s="105" t="s">
        <v>266</v>
      </c>
      <c r="UVV406" s="105" t="s">
        <v>266</v>
      </c>
      <c r="UVW406" s="105" t="s">
        <v>266</v>
      </c>
      <c r="UVX406" s="105" t="s">
        <v>266</v>
      </c>
      <c r="UVY406" s="105" t="s">
        <v>266</v>
      </c>
      <c r="UVZ406" s="105" t="s">
        <v>266</v>
      </c>
      <c r="UWA406" s="105" t="s">
        <v>266</v>
      </c>
      <c r="UWB406" s="105" t="s">
        <v>266</v>
      </c>
      <c r="UWC406" s="105" t="s">
        <v>266</v>
      </c>
      <c r="UWD406" s="105" t="s">
        <v>266</v>
      </c>
      <c r="UWE406" s="105" t="s">
        <v>266</v>
      </c>
      <c r="UWF406" s="105" t="s">
        <v>266</v>
      </c>
      <c r="UWG406" s="105" t="s">
        <v>266</v>
      </c>
      <c r="UWH406" s="105" t="s">
        <v>266</v>
      </c>
      <c r="UWI406" s="105" t="s">
        <v>266</v>
      </c>
      <c r="UWJ406" s="105" t="s">
        <v>266</v>
      </c>
      <c r="UWK406" s="105" t="s">
        <v>266</v>
      </c>
      <c r="UWL406" s="105" t="s">
        <v>266</v>
      </c>
      <c r="UWM406" s="105" t="s">
        <v>266</v>
      </c>
      <c r="UWN406" s="105" t="s">
        <v>266</v>
      </c>
      <c r="UWO406" s="105" t="s">
        <v>266</v>
      </c>
      <c r="UWP406" s="105" t="s">
        <v>266</v>
      </c>
      <c r="UWQ406" s="105" t="s">
        <v>266</v>
      </c>
      <c r="UWR406" s="105" t="s">
        <v>266</v>
      </c>
      <c r="UWS406" s="105" t="s">
        <v>266</v>
      </c>
      <c r="UWT406" s="105" t="s">
        <v>266</v>
      </c>
      <c r="UWU406" s="105" t="s">
        <v>266</v>
      </c>
      <c r="UWV406" s="105" t="s">
        <v>266</v>
      </c>
      <c r="UWW406" s="105" t="s">
        <v>266</v>
      </c>
      <c r="UWX406" s="105" t="s">
        <v>266</v>
      </c>
      <c r="UWY406" s="105" t="s">
        <v>266</v>
      </c>
      <c r="UWZ406" s="105" t="s">
        <v>266</v>
      </c>
      <c r="UXA406" s="105" t="s">
        <v>266</v>
      </c>
      <c r="UXB406" s="105" t="s">
        <v>266</v>
      </c>
      <c r="UXC406" s="105" t="s">
        <v>266</v>
      </c>
      <c r="UXD406" s="105" t="s">
        <v>266</v>
      </c>
      <c r="UXE406" s="105" t="s">
        <v>266</v>
      </c>
      <c r="UXF406" s="105" t="s">
        <v>266</v>
      </c>
      <c r="UXG406" s="105" t="s">
        <v>266</v>
      </c>
      <c r="UXH406" s="105" t="s">
        <v>266</v>
      </c>
      <c r="UXI406" s="105" t="s">
        <v>266</v>
      </c>
      <c r="UXJ406" s="105" t="s">
        <v>266</v>
      </c>
      <c r="UXK406" s="105" t="s">
        <v>266</v>
      </c>
      <c r="UXL406" s="105" t="s">
        <v>266</v>
      </c>
      <c r="UXM406" s="105" t="s">
        <v>266</v>
      </c>
      <c r="UXN406" s="105" t="s">
        <v>266</v>
      </c>
      <c r="UXO406" s="105" t="s">
        <v>266</v>
      </c>
      <c r="UXP406" s="105" t="s">
        <v>266</v>
      </c>
      <c r="UXQ406" s="105" t="s">
        <v>266</v>
      </c>
      <c r="UXR406" s="105" t="s">
        <v>266</v>
      </c>
      <c r="UXS406" s="105" t="s">
        <v>266</v>
      </c>
      <c r="UXT406" s="105" t="s">
        <v>266</v>
      </c>
      <c r="UXU406" s="105" t="s">
        <v>266</v>
      </c>
      <c r="UXV406" s="105" t="s">
        <v>266</v>
      </c>
      <c r="UXW406" s="105" t="s">
        <v>266</v>
      </c>
      <c r="UXX406" s="105" t="s">
        <v>266</v>
      </c>
      <c r="UXY406" s="105" t="s">
        <v>266</v>
      </c>
      <c r="UXZ406" s="105" t="s">
        <v>266</v>
      </c>
      <c r="UYA406" s="105" t="s">
        <v>266</v>
      </c>
      <c r="UYB406" s="105" t="s">
        <v>266</v>
      </c>
      <c r="UYC406" s="105" t="s">
        <v>266</v>
      </c>
      <c r="UYD406" s="105" t="s">
        <v>266</v>
      </c>
      <c r="UYE406" s="105" t="s">
        <v>266</v>
      </c>
      <c r="UYF406" s="105" t="s">
        <v>266</v>
      </c>
      <c r="UYG406" s="105" t="s">
        <v>266</v>
      </c>
      <c r="UYH406" s="105" t="s">
        <v>266</v>
      </c>
      <c r="UYI406" s="105" t="s">
        <v>266</v>
      </c>
      <c r="UYJ406" s="105" t="s">
        <v>266</v>
      </c>
      <c r="UYK406" s="105" t="s">
        <v>266</v>
      </c>
      <c r="UYL406" s="105" t="s">
        <v>266</v>
      </c>
      <c r="UYM406" s="105" t="s">
        <v>266</v>
      </c>
      <c r="UYN406" s="105" t="s">
        <v>266</v>
      </c>
      <c r="UYO406" s="105" t="s">
        <v>266</v>
      </c>
      <c r="UYP406" s="105" t="s">
        <v>266</v>
      </c>
      <c r="UYQ406" s="105" t="s">
        <v>266</v>
      </c>
      <c r="UYR406" s="105" t="s">
        <v>266</v>
      </c>
      <c r="UYS406" s="105" t="s">
        <v>266</v>
      </c>
      <c r="UYT406" s="105" t="s">
        <v>266</v>
      </c>
      <c r="UYU406" s="105" t="s">
        <v>266</v>
      </c>
      <c r="UYV406" s="105" t="s">
        <v>266</v>
      </c>
      <c r="UYW406" s="105" t="s">
        <v>266</v>
      </c>
      <c r="UYX406" s="105" t="s">
        <v>266</v>
      </c>
      <c r="UYY406" s="105" t="s">
        <v>266</v>
      </c>
      <c r="UYZ406" s="105" t="s">
        <v>266</v>
      </c>
      <c r="UZA406" s="105" t="s">
        <v>266</v>
      </c>
      <c r="UZB406" s="105" t="s">
        <v>266</v>
      </c>
      <c r="UZC406" s="105" t="s">
        <v>266</v>
      </c>
      <c r="UZD406" s="105" t="s">
        <v>266</v>
      </c>
      <c r="UZE406" s="105" t="s">
        <v>266</v>
      </c>
      <c r="UZF406" s="105" t="s">
        <v>266</v>
      </c>
      <c r="UZG406" s="105" t="s">
        <v>266</v>
      </c>
      <c r="UZH406" s="105" t="s">
        <v>266</v>
      </c>
      <c r="UZI406" s="105" t="s">
        <v>266</v>
      </c>
      <c r="UZJ406" s="105" t="s">
        <v>266</v>
      </c>
      <c r="UZK406" s="105" t="s">
        <v>266</v>
      </c>
      <c r="UZL406" s="105" t="s">
        <v>266</v>
      </c>
      <c r="UZM406" s="105" t="s">
        <v>266</v>
      </c>
      <c r="UZN406" s="105" t="s">
        <v>266</v>
      </c>
      <c r="UZO406" s="105" t="s">
        <v>266</v>
      </c>
      <c r="UZP406" s="105" t="s">
        <v>266</v>
      </c>
      <c r="UZQ406" s="105" t="s">
        <v>266</v>
      </c>
      <c r="UZR406" s="105" t="s">
        <v>266</v>
      </c>
      <c r="UZS406" s="105" t="s">
        <v>266</v>
      </c>
      <c r="UZT406" s="105" t="s">
        <v>266</v>
      </c>
      <c r="UZU406" s="105" t="s">
        <v>266</v>
      </c>
      <c r="UZV406" s="105" t="s">
        <v>266</v>
      </c>
      <c r="UZW406" s="105" t="s">
        <v>266</v>
      </c>
      <c r="UZX406" s="105" t="s">
        <v>266</v>
      </c>
      <c r="UZY406" s="105" t="s">
        <v>266</v>
      </c>
      <c r="UZZ406" s="105" t="s">
        <v>266</v>
      </c>
      <c r="VAA406" s="105" t="s">
        <v>266</v>
      </c>
      <c r="VAB406" s="105" t="s">
        <v>266</v>
      </c>
      <c r="VAC406" s="105" t="s">
        <v>266</v>
      </c>
      <c r="VAD406" s="105" t="s">
        <v>266</v>
      </c>
      <c r="VAE406" s="105" t="s">
        <v>266</v>
      </c>
      <c r="VAF406" s="105" t="s">
        <v>266</v>
      </c>
      <c r="VAG406" s="105" t="s">
        <v>266</v>
      </c>
      <c r="VAH406" s="105" t="s">
        <v>266</v>
      </c>
      <c r="VAI406" s="105" t="s">
        <v>266</v>
      </c>
      <c r="VAJ406" s="105" t="s">
        <v>266</v>
      </c>
      <c r="VAK406" s="105" t="s">
        <v>266</v>
      </c>
      <c r="VAL406" s="105" t="s">
        <v>266</v>
      </c>
      <c r="VAM406" s="105" t="s">
        <v>266</v>
      </c>
      <c r="VAN406" s="105" t="s">
        <v>266</v>
      </c>
      <c r="VAO406" s="105" t="s">
        <v>266</v>
      </c>
      <c r="VAP406" s="105" t="s">
        <v>266</v>
      </c>
      <c r="VAQ406" s="105" t="s">
        <v>266</v>
      </c>
      <c r="VAR406" s="105" t="s">
        <v>266</v>
      </c>
      <c r="VAS406" s="105" t="s">
        <v>266</v>
      </c>
      <c r="VAT406" s="105" t="s">
        <v>266</v>
      </c>
      <c r="VAU406" s="105" t="s">
        <v>266</v>
      </c>
      <c r="VAV406" s="105" t="s">
        <v>266</v>
      </c>
      <c r="VAW406" s="105" t="s">
        <v>266</v>
      </c>
      <c r="VAX406" s="105" t="s">
        <v>266</v>
      </c>
      <c r="VAY406" s="105" t="s">
        <v>266</v>
      </c>
      <c r="VAZ406" s="105" t="s">
        <v>266</v>
      </c>
      <c r="VBA406" s="105" t="s">
        <v>266</v>
      </c>
      <c r="VBB406" s="105" t="s">
        <v>266</v>
      </c>
      <c r="VBC406" s="105" t="s">
        <v>266</v>
      </c>
      <c r="VBD406" s="105" t="s">
        <v>266</v>
      </c>
      <c r="VBE406" s="105" t="s">
        <v>266</v>
      </c>
      <c r="VBF406" s="105" t="s">
        <v>266</v>
      </c>
      <c r="VBG406" s="105" t="s">
        <v>266</v>
      </c>
      <c r="VBH406" s="105" t="s">
        <v>266</v>
      </c>
      <c r="VBI406" s="105" t="s">
        <v>266</v>
      </c>
      <c r="VBJ406" s="105" t="s">
        <v>266</v>
      </c>
      <c r="VBK406" s="105" t="s">
        <v>266</v>
      </c>
      <c r="VBL406" s="105" t="s">
        <v>266</v>
      </c>
      <c r="VBM406" s="105" t="s">
        <v>266</v>
      </c>
      <c r="VBN406" s="105" t="s">
        <v>266</v>
      </c>
      <c r="VBO406" s="105" t="s">
        <v>266</v>
      </c>
      <c r="VBP406" s="105" t="s">
        <v>266</v>
      </c>
      <c r="VBQ406" s="105" t="s">
        <v>266</v>
      </c>
      <c r="VBR406" s="105" t="s">
        <v>266</v>
      </c>
      <c r="VBS406" s="105" t="s">
        <v>266</v>
      </c>
      <c r="VBT406" s="105" t="s">
        <v>266</v>
      </c>
      <c r="VBU406" s="105" t="s">
        <v>266</v>
      </c>
      <c r="VBV406" s="105" t="s">
        <v>266</v>
      </c>
      <c r="VBW406" s="105" t="s">
        <v>266</v>
      </c>
      <c r="VBX406" s="105" t="s">
        <v>266</v>
      </c>
      <c r="VBY406" s="105" t="s">
        <v>266</v>
      </c>
      <c r="VBZ406" s="105" t="s">
        <v>266</v>
      </c>
      <c r="VCA406" s="105" t="s">
        <v>266</v>
      </c>
      <c r="VCB406" s="105" t="s">
        <v>266</v>
      </c>
      <c r="VCC406" s="105" t="s">
        <v>266</v>
      </c>
      <c r="VCD406" s="105" t="s">
        <v>266</v>
      </c>
      <c r="VCE406" s="105" t="s">
        <v>266</v>
      </c>
      <c r="VCF406" s="105" t="s">
        <v>266</v>
      </c>
      <c r="VCG406" s="105" t="s">
        <v>266</v>
      </c>
      <c r="VCH406" s="105" t="s">
        <v>266</v>
      </c>
      <c r="VCI406" s="105" t="s">
        <v>266</v>
      </c>
      <c r="VCJ406" s="105" t="s">
        <v>266</v>
      </c>
      <c r="VCK406" s="105" t="s">
        <v>266</v>
      </c>
      <c r="VCL406" s="105" t="s">
        <v>266</v>
      </c>
      <c r="VCM406" s="105" t="s">
        <v>266</v>
      </c>
      <c r="VCN406" s="105" t="s">
        <v>266</v>
      </c>
      <c r="VCO406" s="105" t="s">
        <v>266</v>
      </c>
      <c r="VCP406" s="105" t="s">
        <v>266</v>
      </c>
      <c r="VCQ406" s="105" t="s">
        <v>266</v>
      </c>
      <c r="VCR406" s="105" t="s">
        <v>266</v>
      </c>
      <c r="VCS406" s="105" t="s">
        <v>266</v>
      </c>
      <c r="VCT406" s="105" t="s">
        <v>266</v>
      </c>
      <c r="VCU406" s="105" t="s">
        <v>266</v>
      </c>
      <c r="VCV406" s="105" t="s">
        <v>266</v>
      </c>
      <c r="VCW406" s="105" t="s">
        <v>266</v>
      </c>
      <c r="VCX406" s="105" t="s">
        <v>266</v>
      </c>
      <c r="VCY406" s="105" t="s">
        <v>266</v>
      </c>
      <c r="VCZ406" s="105" t="s">
        <v>266</v>
      </c>
      <c r="VDA406" s="105" t="s">
        <v>266</v>
      </c>
      <c r="VDB406" s="105" t="s">
        <v>266</v>
      </c>
      <c r="VDC406" s="105" t="s">
        <v>266</v>
      </c>
      <c r="VDD406" s="105" t="s">
        <v>266</v>
      </c>
      <c r="VDE406" s="105" t="s">
        <v>266</v>
      </c>
      <c r="VDF406" s="105" t="s">
        <v>266</v>
      </c>
      <c r="VDG406" s="105" t="s">
        <v>266</v>
      </c>
      <c r="VDH406" s="105" t="s">
        <v>266</v>
      </c>
      <c r="VDI406" s="105" t="s">
        <v>266</v>
      </c>
      <c r="VDJ406" s="105" t="s">
        <v>266</v>
      </c>
      <c r="VDK406" s="105" t="s">
        <v>266</v>
      </c>
      <c r="VDL406" s="105" t="s">
        <v>266</v>
      </c>
      <c r="VDM406" s="105" t="s">
        <v>266</v>
      </c>
      <c r="VDN406" s="105" t="s">
        <v>266</v>
      </c>
      <c r="VDO406" s="105" t="s">
        <v>266</v>
      </c>
      <c r="VDP406" s="105" t="s">
        <v>266</v>
      </c>
      <c r="VDQ406" s="105" t="s">
        <v>266</v>
      </c>
      <c r="VDR406" s="105" t="s">
        <v>266</v>
      </c>
      <c r="VDS406" s="105" t="s">
        <v>266</v>
      </c>
      <c r="VDT406" s="105" t="s">
        <v>266</v>
      </c>
      <c r="VDU406" s="105" t="s">
        <v>266</v>
      </c>
      <c r="VDV406" s="105" t="s">
        <v>266</v>
      </c>
      <c r="VDW406" s="105" t="s">
        <v>266</v>
      </c>
      <c r="VDX406" s="105" t="s">
        <v>266</v>
      </c>
      <c r="VDY406" s="105" t="s">
        <v>266</v>
      </c>
      <c r="VDZ406" s="105" t="s">
        <v>266</v>
      </c>
      <c r="VEA406" s="105" t="s">
        <v>266</v>
      </c>
      <c r="VEB406" s="105" t="s">
        <v>266</v>
      </c>
      <c r="VEC406" s="105" t="s">
        <v>266</v>
      </c>
      <c r="VED406" s="105" t="s">
        <v>266</v>
      </c>
      <c r="VEE406" s="105" t="s">
        <v>266</v>
      </c>
      <c r="VEF406" s="105" t="s">
        <v>266</v>
      </c>
      <c r="VEG406" s="105" t="s">
        <v>266</v>
      </c>
      <c r="VEH406" s="105" t="s">
        <v>266</v>
      </c>
      <c r="VEI406" s="105" t="s">
        <v>266</v>
      </c>
      <c r="VEJ406" s="105" t="s">
        <v>266</v>
      </c>
      <c r="VEK406" s="105" t="s">
        <v>266</v>
      </c>
      <c r="VEL406" s="105" t="s">
        <v>266</v>
      </c>
      <c r="VEM406" s="105" t="s">
        <v>266</v>
      </c>
      <c r="VEN406" s="105" t="s">
        <v>266</v>
      </c>
      <c r="VEO406" s="105" t="s">
        <v>266</v>
      </c>
      <c r="VEP406" s="105" t="s">
        <v>266</v>
      </c>
      <c r="VEQ406" s="105" t="s">
        <v>266</v>
      </c>
      <c r="VER406" s="105" t="s">
        <v>266</v>
      </c>
      <c r="VES406" s="105" t="s">
        <v>266</v>
      </c>
      <c r="VET406" s="105" t="s">
        <v>266</v>
      </c>
      <c r="VEU406" s="105" t="s">
        <v>266</v>
      </c>
      <c r="VEV406" s="105" t="s">
        <v>266</v>
      </c>
      <c r="VEW406" s="105" t="s">
        <v>266</v>
      </c>
      <c r="VEX406" s="105" t="s">
        <v>266</v>
      </c>
      <c r="VEY406" s="105" t="s">
        <v>266</v>
      </c>
      <c r="VEZ406" s="105" t="s">
        <v>266</v>
      </c>
      <c r="VFA406" s="105" t="s">
        <v>266</v>
      </c>
      <c r="VFB406" s="105" t="s">
        <v>266</v>
      </c>
      <c r="VFC406" s="105" t="s">
        <v>266</v>
      </c>
      <c r="VFD406" s="105" t="s">
        <v>266</v>
      </c>
      <c r="VFE406" s="105" t="s">
        <v>266</v>
      </c>
      <c r="VFF406" s="105" t="s">
        <v>266</v>
      </c>
      <c r="VFG406" s="105" t="s">
        <v>266</v>
      </c>
      <c r="VFH406" s="105" t="s">
        <v>266</v>
      </c>
      <c r="VFI406" s="105" t="s">
        <v>266</v>
      </c>
      <c r="VFJ406" s="105" t="s">
        <v>266</v>
      </c>
      <c r="VFK406" s="105" t="s">
        <v>266</v>
      </c>
      <c r="VFL406" s="105" t="s">
        <v>266</v>
      </c>
      <c r="VFM406" s="105" t="s">
        <v>266</v>
      </c>
      <c r="VFN406" s="105" t="s">
        <v>266</v>
      </c>
      <c r="VFO406" s="105" t="s">
        <v>266</v>
      </c>
      <c r="VFP406" s="105" t="s">
        <v>266</v>
      </c>
      <c r="VFQ406" s="105" t="s">
        <v>266</v>
      </c>
      <c r="VFR406" s="105" t="s">
        <v>266</v>
      </c>
      <c r="VFS406" s="105" t="s">
        <v>266</v>
      </c>
      <c r="VFT406" s="105" t="s">
        <v>266</v>
      </c>
      <c r="VFU406" s="105" t="s">
        <v>266</v>
      </c>
      <c r="VFV406" s="105" t="s">
        <v>266</v>
      </c>
      <c r="VFW406" s="105" t="s">
        <v>266</v>
      </c>
      <c r="VFX406" s="105" t="s">
        <v>266</v>
      </c>
      <c r="VFY406" s="105" t="s">
        <v>266</v>
      </c>
      <c r="VFZ406" s="105" t="s">
        <v>266</v>
      </c>
      <c r="VGA406" s="105" t="s">
        <v>266</v>
      </c>
      <c r="VGB406" s="105" t="s">
        <v>266</v>
      </c>
      <c r="VGC406" s="105" t="s">
        <v>266</v>
      </c>
      <c r="VGD406" s="105" t="s">
        <v>266</v>
      </c>
      <c r="VGE406" s="105" t="s">
        <v>266</v>
      </c>
      <c r="VGF406" s="105" t="s">
        <v>266</v>
      </c>
      <c r="VGG406" s="105" t="s">
        <v>266</v>
      </c>
      <c r="VGH406" s="105" t="s">
        <v>266</v>
      </c>
      <c r="VGI406" s="105" t="s">
        <v>266</v>
      </c>
      <c r="VGJ406" s="105" t="s">
        <v>266</v>
      </c>
      <c r="VGK406" s="105" t="s">
        <v>266</v>
      </c>
      <c r="VGL406" s="105" t="s">
        <v>266</v>
      </c>
      <c r="VGM406" s="105" t="s">
        <v>266</v>
      </c>
      <c r="VGN406" s="105" t="s">
        <v>266</v>
      </c>
      <c r="VGO406" s="105" t="s">
        <v>266</v>
      </c>
      <c r="VGP406" s="105" t="s">
        <v>266</v>
      </c>
      <c r="VGQ406" s="105" t="s">
        <v>266</v>
      </c>
      <c r="VGR406" s="105" t="s">
        <v>266</v>
      </c>
      <c r="VGS406" s="105" t="s">
        <v>266</v>
      </c>
      <c r="VGT406" s="105" t="s">
        <v>266</v>
      </c>
      <c r="VGU406" s="105" t="s">
        <v>266</v>
      </c>
      <c r="VGV406" s="105" t="s">
        <v>266</v>
      </c>
      <c r="VGW406" s="105" t="s">
        <v>266</v>
      </c>
      <c r="VGX406" s="105" t="s">
        <v>266</v>
      </c>
      <c r="VGY406" s="105" t="s">
        <v>266</v>
      </c>
      <c r="VGZ406" s="105" t="s">
        <v>266</v>
      </c>
      <c r="VHA406" s="105" t="s">
        <v>266</v>
      </c>
      <c r="VHB406" s="105" t="s">
        <v>266</v>
      </c>
      <c r="VHC406" s="105" t="s">
        <v>266</v>
      </c>
      <c r="VHD406" s="105" t="s">
        <v>266</v>
      </c>
      <c r="VHE406" s="105" t="s">
        <v>266</v>
      </c>
      <c r="VHF406" s="105" t="s">
        <v>266</v>
      </c>
      <c r="VHG406" s="105" t="s">
        <v>266</v>
      </c>
      <c r="VHH406" s="105" t="s">
        <v>266</v>
      </c>
      <c r="VHI406" s="105" t="s">
        <v>266</v>
      </c>
      <c r="VHJ406" s="105" t="s">
        <v>266</v>
      </c>
      <c r="VHK406" s="105" t="s">
        <v>266</v>
      </c>
      <c r="VHL406" s="105" t="s">
        <v>266</v>
      </c>
      <c r="VHM406" s="105" t="s">
        <v>266</v>
      </c>
      <c r="VHN406" s="105" t="s">
        <v>266</v>
      </c>
      <c r="VHO406" s="105" t="s">
        <v>266</v>
      </c>
      <c r="VHP406" s="105" t="s">
        <v>266</v>
      </c>
      <c r="VHQ406" s="105" t="s">
        <v>266</v>
      </c>
      <c r="VHR406" s="105" t="s">
        <v>266</v>
      </c>
      <c r="VHS406" s="105" t="s">
        <v>266</v>
      </c>
      <c r="VHT406" s="105" t="s">
        <v>266</v>
      </c>
      <c r="VHU406" s="105" t="s">
        <v>266</v>
      </c>
      <c r="VHV406" s="105" t="s">
        <v>266</v>
      </c>
      <c r="VHW406" s="105" t="s">
        <v>266</v>
      </c>
      <c r="VHX406" s="105" t="s">
        <v>266</v>
      </c>
      <c r="VHY406" s="105" t="s">
        <v>266</v>
      </c>
      <c r="VHZ406" s="105" t="s">
        <v>266</v>
      </c>
      <c r="VIA406" s="105" t="s">
        <v>266</v>
      </c>
      <c r="VIB406" s="105" t="s">
        <v>266</v>
      </c>
      <c r="VIC406" s="105" t="s">
        <v>266</v>
      </c>
      <c r="VID406" s="105" t="s">
        <v>266</v>
      </c>
      <c r="VIE406" s="105" t="s">
        <v>266</v>
      </c>
      <c r="VIF406" s="105" t="s">
        <v>266</v>
      </c>
      <c r="VIG406" s="105" t="s">
        <v>266</v>
      </c>
      <c r="VIH406" s="105" t="s">
        <v>266</v>
      </c>
      <c r="VII406" s="105" t="s">
        <v>266</v>
      </c>
      <c r="VIJ406" s="105" t="s">
        <v>266</v>
      </c>
      <c r="VIK406" s="105" t="s">
        <v>266</v>
      </c>
      <c r="VIL406" s="105" t="s">
        <v>266</v>
      </c>
      <c r="VIM406" s="105" t="s">
        <v>266</v>
      </c>
      <c r="VIN406" s="105" t="s">
        <v>266</v>
      </c>
      <c r="VIO406" s="105" t="s">
        <v>266</v>
      </c>
      <c r="VIP406" s="105" t="s">
        <v>266</v>
      </c>
      <c r="VIQ406" s="105" t="s">
        <v>266</v>
      </c>
      <c r="VIR406" s="105" t="s">
        <v>266</v>
      </c>
      <c r="VIS406" s="105" t="s">
        <v>266</v>
      </c>
      <c r="VIT406" s="105" t="s">
        <v>266</v>
      </c>
      <c r="VIU406" s="105" t="s">
        <v>266</v>
      </c>
      <c r="VIV406" s="105" t="s">
        <v>266</v>
      </c>
      <c r="VIW406" s="105" t="s">
        <v>266</v>
      </c>
      <c r="VIX406" s="105" t="s">
        <v>266</v>
      </c>
      <c r="VIY406" s="105" t="s">
        <v>266</v>
      </c>
      <c r="VIZ406" s="105" t="s">
        <v>266</v>
      </c>
      <c r="VJA406" s="105" t="s">
        <v>266</v>
      </c>
      <c r="VJB406" s="105" t="s">
        <v>266</v>
      </c>
      <c r="VJC406" s="105" t="s">
        <v>266</v>
      </c>
      <c r="VJD406" s="105" t="s">
        <v>266</v>
      </c>
      <c r="VJE406" s="105" t="s">
        <v>266</v>
      </c>
      <c r="VJF406" s="105" t="s">
        <v>266</v>
      </c>
      <c r="VJG406" s="105" t="s">
        <v>266</v>
      </c>
      <c r="VJH406" s="105" t="s">
        <v>266</v>
      </c>
      <c r="VJI406" s="105" t="s">
        <v>266</v>
      </c>
      <c r="VJJ406" s="105" t="s">
        <v>266</v>
      </c>
      <c r="VJK406" s="105" t="s">
        <v>266</v>
      </c>
      <c r="VJL406" s="105" t="s">
        <v>266</v>
      </c>
      <c r="VJM406" s="105" t="s">
        <v>266</v>
      </c>
      <c r="VJN406" s="105" t="s">
        <v>266</v>
      </c>
      <c r="VJO406" s="105" t="s">
        <v>266</v>
      </c>
      <c r="VJP406" s="105" t="s">
        <v>266</v>
      </c>
      <c r="VJQ406" s="105" t="s">
        <v>266</v>
      </c>
      <c r="VJR406" s="105" t="s">
        <v>266</v>
      </c>
      <c r="VJS406" s="105" t="s">
        <v>266</v>
      </c>
      <c r="VJT406" s="105" t="s">
        <v>266</v>
      </c>
      <c r="VJU406" s="105" t="s">
        <v>266</v>
      </c>
      <c r="VJV406" s="105" t="s">
        <v>266</v>
      </c>
      <c r="VJW406" s="105" t="s">
        <v>266</v>
      </c>
      <c r="VJX406" s="105" t="s">
        <v>266</v>
      </c>
      <c r="VJY406" s="105" t="s">
        <v>266</v>
      </c>
      <c r="VJZ406" s="105" t="s">
        <v>266</v>
      </c>
      <c r="VKA406" s="105" t="s">
        <v>266</v>
      </c>
      <c r="VKB406" s="105" t="s">
        <v>266</v>
      </c>
      <c r="VKC406" s="105" t="s">
        <v>266</v>
      </c>
      <c r="VKD406" s="105" t="s">
        <v>266</v>
      </c>
      <c r="VKE406" s="105" t="s">
        <v>266</v>
      </c>
      <c r="VKF406" s="105" t="s">
        <v>266</v>
      </c>
      <c r="VKG406" s="105" t="s">
        <v>266</v>
      </c>
      <c r="VKH406" s="105" t="s">
        <v>266</v>
      </c>
      <c r="VKI406" s="105" t="s">
        <v>266</v>
      </c>
      <c r="VKJ406" s="105" t="s">
        <v>266</v>
      </c>
      <c r="VKK406" s="105" t="s">
        <v>266</v>
      </c>
      <c r="VKL406" s="105" t="s">
        <v>266</v>
      </c>
      <c r="VKM406" s="105" t="s">
        <v>266</v>
      </c>
      <c r="VKN406" s="105" t="s">
        <v>266</v>
      </c>
      <c r="VKO406" s="105" t="s">
        <v>266</v>
      </c>
      <c r="VKP406" s="105" t="s">
        <v>266</v>
      </c>
      <c r="VKQ406" s="105" t="s">
        <v>266</v>
      </c>
      <c r="VKR406" s="105" t="s">
        <v>266</v>
      </c>
      <c r="VKS406" s="105" t="s">
        <v>266</v>
      </c>
      <c r="VKT406" s="105" t="s">
        <v>266</v>
      </c>
      <c r="VKU406" s="105" t="s">
        <v>266</v>
      </c>
      <c r="VKV406" s="105" t="s">
        <v>266</v>
      </c>
      <c r="VKW406" s="105" t="s">
        <v>266</v>
      </c>
      <c r="VKX406" s="105" t="s">
        <v>266</v>
      </c>
      <c r="VKY406" s="105" t="s">
        <v>266</v>
      </c>
      <c r="VKZ406" s="105" t="s">
        <v>266</v>
      </c>
      <c r="VLA406" s="105" t="s">
        <v>266</v>
      </c>
      <c r="VLB406" s="105" t="s">
        <v>266</v>
      </c>
      <c r="VLC406" s="105" t="s">
        <v>266</v>
      </c>
      <c r="VLD406" s="105" t="s">
        <v>266</v>
      </c>
      <c r="VLE406" s="105" t="s">
        <v>266</v>
      </c>
      <c r="VLF406" s="105" t="s">
        <v>266</v>
      </c>
      <c r="VLG406" s="105" t="s">
        <v>266</v>
      </c>
      <c r="VLH406" s="105" t="s">
        <v>266</v>
      </c>
      <c r="VLI406" s="105" t="s">
        <v>266</v>
      </c>
      <c r="VLJ406" s="105" t="s">
        <v>266</v>
      </c>
      <c r="VLK406" s="105" t="s">
        <v>266</v>
      </c>
      <c r="VLL406" s="105" t="s">
        <v>266</v>
      </c>
      <c r="VLM406" s="105" t="s">
        <v>266</v>
      </c>
      <c r="VLN406" s="105" t="s">
        <v>266</v>
      </c>
      <c r="VLO406" s="105" t="s">
        <v>266</v>
      </c>
      <c r="VLP406" s="105" t="s">
        <v>266</v>
      </c>
      <c r="VLQ406" s="105" t="s">
        <v>266</v>
      </c>
      <c r="VLR406" s="105" t="s">
        <v>266</v>
      </c>
      <c r="VLS406" s="105" t="s">
        <v>266</v>
      </c>
      <c r="VLT406" s="105" t="s">
        <v>266</v>
      </c>
      <c r="VLU406" s="105" t="s">
        <v>266</v>
      </c>
      <c r="VLV406" s="105" t="s">
        <v>266</v>
      </c>
      <c r="VLW406" s="105" t="s">
        <v>266</v>
      </c>
      <c r="VLX406" s="105" t="s">
        <v>266</v>
      </c>
      <c r="VLY406" s="105" t="s">
        <v>266</v>
      </c>
      <c r="VLZ406" s="105" t="s">
        <v>266</v>
      </c>
      <c r="VMA406" s="105" t="s">
        <v>266</v>
      </c>
      <c r="VMB406" s="105" t="s">
        <v>266</v>
      </c>
      <c r="VMC406" s="105" t="s">
        <v>266</v>
      </c>
      <c r="VMD406" s="105" t="s">
        <v>266</v>
      </c>
      <c r="VME406" s="105" t="s">
        <v>266</v>
      </c>
      <c r="VMF406" s="105" t="s">
        <v>266</v>
      </c>
      <c r="VMG406" s="105" t="s">
        <v>266</v>
      </c>
      <c r="VMH406" s="105" t="s">
        <v>266</v>
      </c>
      <c r="VMI406" s="105" t="s">
        <v>266</v>
      </c>
      <c r="VMJ406" s="105" t="s">
        <v>266</v>
      </c>
      <c r="VMK406" s="105" t="s">
        <v>266</v>
      </c>
      <c r="VML406" s="105" t="s">
        <v>266</v>
      </c>
      <c r="VMM406" s="105" t="s">
        <v>266</v>
      </c>
      <c r="VMN406" s="105" t="s">
        <v>266</v>
      </c>
      <c r="VMO406" s="105" t="s">
        <v>266</v>
      </c>
      <c r="VMP406" s="105" t="s">
        <v>266</v>
      </c>
      <c r="VMQ406" s="105" t="s">
        <v>266</v>
      </c>
      <c r="VMR406" s="105" t="s">
        <v>266</v>
      </c>
      <c r="VMS406" s="105" t="s">
        <v>266</v>
      </c>
      <c r="VMT406" s="105" t="s">
        <v>266</v>
      </c>
      <c r="VMU406" s="105" t="s">
        <v>266</v>
      </c>
      <c r="VMV406" s="105" t="s">
        <v>266</v>
      </c>
      <c r="VMW406" s="105" t="s">
        <v>266</v>
      </c>
      <c r="VMX406" s="105" t="s">
        <v>266</v>
      </c>
      <c r="VMY406" s="105" t="s">
        <v>266</v>
      </c>
      <c r="VMZ406" s="105" t="s">
        <v>266</v>
      </c>
      <c r="VNA406" s="105" t="s">
        <v>266</v>
      </c>
      <c r="VNB406" s="105" t="s">
        <v>266</v>
      </c>
      <c r="VNC406" s="105" t="s">
        <v>266</v>
      </c>
      <c r="VND406" s="105" t="s">
        <v>266</v>
      </c>
      <c r="VNE406" s="105" t="s">
        <v>266</v>
      </c>
      <c r="VNF406" s="105" t="s">
        <v>266</v>
      </c>
      <c r="VNG406" s="105" t="s">
        <v>266</v>
      </c>
      <c r="VNH406" s="105" t="s">
        <v>266</v>
      </c>
      <c r="VNI406" s="105" t="s">
        <v>266</v>
      </c>
      <c r="VNJ406" s="105" t="s">
        <v>266</v>
      </c>
      <c r="VNK406" s="105" t="s">
        <v>266</v>
      </c>
      <c r="VNL406" s="105" t="s">
        <v>266</v>
      </c>
      <c r="VNM406" s="105" t="s">
        <v>266</v>
      </c>
      <c r="VNN406" s="105" t="s">
        <v>266</v>
      </c>
      <c r="VNO406" s="105" t="s">
        <v>266</v>
      </c>
      <c r="VNP406" s="105" t="s">
        <v>266</v>
      </c>
      <c r="VNQ406" s="105" t="s">
        <v>266</v>
      </c>
      <c r="VNR406" s="105" t="s">
        <v>266</v>
      </c>
      <c r="VNS406" s="105" t="s">
        <v>266</v>
      </c>
      <c r="VNT406" s="105" t="s">
        <v>266</v>
      </c>
      <c r="VNU406" s="105" t="s">
        <v>266</v>
      </c>
      <c r="VNV406" s="105" t="s">
        <v>266</v>
      </c>
      <c r="VNW406" s="105" t="s">
        <v>266</v>
      </c>
      <c r="VNX406" s="105" t="s">
        <v>266</v>
      </c>
      <c r="VNY406" s="105" t="s">
        <v>266</v>
      </c>
      <c r="VNZ406" s="105" t="s">
        <v>266</v>
      </c>
      <c r="VOA406" s="105" t="s">
        <v>266</v>
      </c>
      <c r="VOB406" s="105" t="s">
        <v>266</v>
      </c>
      <c r="VOC406" s="105" t="s">
        <v>266</v>
      </c>
      <c r="VOD406" s="105" t="s">
        <v>266</v>
      </c>
      <c r="VOE406" s="105" t="s">
        <v>266</v>
      </c>
      <c r="VOF406" s="105" t="s">
        <v>266</v>
      </c>
      <c r="VOG406" s="105" t="s">
        <v>266</v>
      </c>
      <c r="VOH406" s="105" t="s">
        <v>266</v>
      </c>
      <c r="VOI406" s="105" t="s">
        <v>266</v>
      </c>
      <c r="VOJ406" s="105" t="s">
        <v>266</v>
      </c>
      <c r="VOK406" s="105" t="s">
        <v>266</v>
      </c>
      <c r="VOL406" s="105" t="s">
        <v>266</v>
      </c>
      <c r="VOM406" s="105" t="s">
        <v>266</v>
      </c>
      <c r="VON406" s="105" t="s">
        <v>266</v>
      </c>
      <c r="VOO406" s="105" t="s">
        <v>266</v>
      </c>
      <c r="VOP406" s="105" t="s">
        <v>266</v>
      </c>
      <c r="VOQ406" s="105" t="s">
        <v>266</v>
      </c>
      <c r="VOR406" s="105" t="s">
        <v>266</v>
      </c>
      <c r="VOS406" s="105" t="s">
        <v>266</v>
      </c>
      <c r="VOT406" s="105" t="s">
        <v>266</v>
      </c>
      <c r="VOU406" s="105" t="s">
        <v>266</v>
      </c>
      <c r="VOV406" s="105" t="s">
        <v>266</v>
      </c>
      <c r="VOW406" s="105" t="s">
        <v>266</v>
      </c>
      <c r="VOX406" s="105" t="s">
        <v>266</v>
      </c>
      <c r="VOY406" s="105" t="s">
        <v>266</v>
      </c>
      <c r="VOZ406" s="105" t="s">
        <v>266</v>
      </c>
      <c r="VPA406" s="105" t="s">
        <v>266</v>
      </c>
      <c r="VPB406" s="105" t="s">
        <v>266</v>
      </c>
      <c r="VPC406" s="105" t="s">
        <v>266</v>
      </c>
      <c r="VPD406" s="105" t="s">
        <v>266</v>
      </c>
      <c r="VPE406" s="105" t="s">
        <v>266</v>
      </c>
      <c r="VPF406" s="105" t="s">
        <v>266</v>
      </c>
      <c r="VPG406" s="105" t="s">
        <v>266</v>
      </c>
      <c r="VPH406" s="105" t="s">
        <v>266</v>
      </c>
      <c r="VPI406" s="105" t="s">
        <v>266</v>
      </c>
      <c r="VPJ406" s="105" t="s">
        <v>266</v>
      </c>
      <c r="VPK406" s="105" t="s">
        <v>266</v>
      </c>
      <c r="VPL406" s="105" t="s">
        <v>266</v>
      </c>
      <c r="VPM406" s="105" t="s">
        <v>266</v>
      </c>
      <c r="VPN406" s="105" t="s">
        <v>266</v>
      </c>
      <c r="VPO406" s="105" t="s">
        <v>266</v>
      </c>
      <c r="VPP406" s="105" t="s">
        <v>266</v>
      </c>
      <c r="VPQ406" s="105" t="s">
        <v>266</v>
      </c>
      <c r="VPR406" s="105" t="s">
        <v>266</v>
      </c>
      <c r="VPS406" s="105" t="s">
        <v>266</v>
      </c>
      <c r="VPT406" s="105" t="s">
        <v>266</v>
      </c>
      <c r="VPU406" s="105" t="s">
        <v>266</v>
      </c>
      <c r="VPV406" s="105" t="s">
        <v>266</v>
      </c>
      <c r="VPW406" s="105" t="s">
        <v>266</v>
      </c>
      <c r="VPX406" s="105" t="s">
        <v>266</v>
      </c>
      <c r="VPY406" s="105" t="s">
        <v>266</v>
      </c>
      <c r="VPZ406" s="105" t="s">
        <v>266</v>
      </c>
      <c r="VQA406" s="105" t="s">
        <v>266</v>
      </c>
      <c r="VQB406" s="105" t="s">
        <v>266</v>
      </c>
      <c r="VQC406" s="105" t="s">
        <v>266</v>
      </c>
      <c r="VQD406" s="105" t="s">
        <v>266</v>
      </c>
      <c r="VQE406" s="105" t="s">
        <v>266</v>
      </c>
      <c r="VQF406" s="105" t="s">
        <v>266</v>
      </c>
      <c r="VQG406" s="105" t="s">
        <v>266</v>
      </c>
      <c r="VQH406" s="105" t="s">
        <v>266</v>
      </c>
      <c r="VQI406" s="105" t="s">
        <v>266</v>
      </c>
      <c r="VQJ406" s="105" t="s">
        <v>266</v>
      </c>
      <c r="VQK406" s="105" t="s">
        <v>266</v>
      </c>
      <c r="VQL406" s="105" t="s">
        <v>266</v>
      </c>
      <c r="VQM406" s="105" t="s">
        <v>266</v>
      </c>
      <c r="VQN406" s="105" t="s">
        <v>266</v>
      </c>
      <c r="VQO406" s="105" t="s">
        <v>266</v>
      </c>
      <c r="VQP406" s="105" t="s">
        <v>266</v>
      </c>
      <c r="VQQ406" s="105" t="s">
        <v>266</v>
      </c>
      <c r="VQR406" s="105" t="s">
        <v>266</v>
      </c>
      <c r="VQS406" s="105" t="s">
        <v>266</v>
      </c>
      <c r="VQT406" s="105" t="s">
        <v>266</v>
      </c>
      <c r="VQU406" s="105" t="s">
        <v>266</v>
      </c>
      <c r="VQV406" s="105" t="s">
        <v>266</v>
      </c>
      <c r="VQW406" s="105" t="s">
        <v>266</v>
      </c>
      <c r="VQX406" s="105" t="s">
        <v>266</v>
      </c>
      <c r="VQY406" s="105" t="s">
        <v>266</v>
      </c>
      <c r="VQZ406" s="105" t="s">
        <v>266</v>
      </c>
      <c r="VRA406" s="105" t="s">
        <v>266</v>
      </c>
      <c r="VRB406" s="105" t="s">
        <v>266</v>
      </c>
      <c r="VRC406" s="105" t="s">
        <v>266</v>
      </c>
      <c r="VRD406" s="105" t="s">
        <v>266</v>
      </c>
      <c r="VRE406" s="105" t="s">
        <v>266</v>
      </c>
      <c r="VRF406" s="105" t="s">
        <v>266</v>
      </c>
      <c r="VRG406" s="105" t="s">
        <v>266</v>
      </c>
      <c r="VRH406" s="105" t="s">
        <v>266</v>
      </c>
      <c r="VRI406" s="105" t="s">
        <v>266</v>
      </c>
      <c r="VRJ406" s="105" t="s">
        <v>266</v>
      </c>
      <c r="VRK406" s="105" t="s">
        <v>266</v>
      </c>
      <c r="VRL406" s="105" t="s">
        <v>266</v>
      </c>
      <c r="VRM406" s="105" t="s">
        <v>266</v>
      </c>
      <c r="VRN406" s="105" t="s">
        <v>266</v>
      </c>
      <c r="VRO406" s="105" t="s">
        <v>266</v>
      </c>
      <c r="VRP406" s="105" t="s">
        <v>266</v>
      </c>
      <c r="VRQ406" s="105" t="s">
        <v>266</v>
      </c>
      <c r="VRR406" s="105" t="s">
        <v>266</v>
      </c>
      <c r="VRS406" s="105" t="s">
        <v>266</v>
      </c>
      <c r="VRT406" s="105" t="s">
        <v>266</v>
      </c>
      <c r="VRU406" s="105" t="s">
        <v>266</v>
      </c>
      <c r="VRV406" s="105" t="s">
        <v>266</v>
      </c>
      <c r="VRW406" s="105" t="s">
        <v>266</v>
      </c>
      <c r="VRX406" s="105" t="s">
        <v>266</v>
      </c>
      <c r="VRY406" s="105" t="s">
        <v>266</v>
      </c>
      <c r="VRZ406" s="105" t="s">
        <v>266</v>
      </c>
      <c r="VSA406" s="105" t="s">
        <v>266</v>
      </c>
      <c r="VSB406" s="105" t="s">
        <v>266</v>
      </c>
      <c r="VSC406" s="105" t="s">
        <v>266</v>
      </c>
      <c r="VSD406" s="105" t="s">
        <v>266</v>
      </c>
      <c r="VSE406" s="105" t="s">
        <v>266</v>
      </c>
      <c r="VSF406" s="105" t="s">
        <v>266</v>
      </c>
      <c r="VSG406" s="105" t="s">
        <v>266</v>
      </c>
      <c r="VSH406" s="105" t="s">
        <v>266</v>
      </c>
      <c r="VSI406" s="105" t="s">
        <v>266</v>
      </c>
      <c r="VSJ406" s="105" t="s">
        <v>266</v>
      </c>
      <c r="VSK406" s="105" t="s">
        <v>266</v>
      </c>
      <c r="VSL406" s="105" t="s">
        <v>266</v>
      </c>
      <c r="VSM406" s="105" t="s">
        <v>266</v>
      </c>
      <c r="VSN406" s="105" t="s">
        <v>266</v>
      </c>
      <c r="VSO406" s="105" t="s">
        <v>266</v>
      </c>
      <c r="VSP406" s="105" t="s">
        <v>266</v>
      </c>
      <c r="VSQ406" s="105" t="s">
        <v>266</v>
      </c>
      <c r="VSR406" s="105" t="s">
        <v>266</v>
      </c>
      <c r="VSS406" s="105" t="s">
        <v>266</v>
      </c>
      <c r="VST406" s="105" t="s">
        <v>266</v>
      </c>
      <c r="VSU406" s="105" t="s">
        <v>266</v>
      </c>
      <c r="VSV406" s="105" t="s">
        <v>266</v>
      </c>
      <c r="VSW406" s="105" t="s">
        <v>266</v>
      </c>
      <c r="VSX406" s="105" t="s">
        <v>266</v>
      </c>
      <c r="VSY406" s="105" t="s">
        <v>266</v>
      </c>
      <c r="VSZ406" s="105" t="s">
        <v>266</v>
      </c>
      <c r="VTA406" s="105" t="s">
        <v>266</v>
      </c>
      <c r="VTB406" s="105" t="s">
        <v>266</v>
      </c>
      <c r="VTC406" s="105" t="s">
        <v>266</v>
      </c>
      <c r="VTD406" s="105" t="s">
        <v>266</v>
      </c>
      <c r="VTE406" s="105" t="s">
        <v>266</v>
      </c>
      <c r="VTF406" s="105" t="s">
        <v>266</v>
      </c>
      <c r="VTG406" s="105" t="s">
        <v>266</v>
      </c>
      <c r="VTH406" s="105" t="s">
        <v>266</v>
      </c>
      <c r="VTI406" s="105" t="s">
        <v>266</v>
      </c>
      <c r="VTJ406" s="105" t="s">
        <v>266</v>
      </c>
      <c r="VTK406" s="105" t="s">
        <v>266</v>
      </c>
      <c r="VTL406" s="105" t="s">
        <v>266</v>
      </c>
      <c r="VTM406" s="105" t="s">
        <v>266</v>
      </c>
      <c r="VTN406" s="105" t="s">
        <v>266</v>
      </c>
      <c r="VTO406" s="105" t="s">
        <v>266</v>
      </c>
      <c r="VTP406" s="105" t="s">
        <v>266</v>
      </c>
      <c r="VTQ406" s="105" t="s">
        <v>266</v>
      </c>
      <c r="VTR406" s="105" t="s">
        <v>266</v>
      </c>
      <c r="VTS406" s="105" t="s">
        <v>266</v>
      </c>
      <c r="VTT406" s="105" t="s">
        <v>266</v>
      </c>
      <c r="VTU406" s="105" t="s">
        <v>266</v>
      </c>
      <c r="VTV406" s="105" t="s">
        <v>266</v>
      </c>
      <c r="VTW406" s="105" t="s">
        <v>266</v>
      </c>
      <c r="VTX406" s="105" t="s">
        <v>266</v>
      </c>
      <c r="VTY406" s="105" t="s">
        <v>266</v>
      </c>
      <c r="VTZ406" s="105" t="s">
        <v>266</v>
      </c>
      <c r="VUA406" s="105" t="s">
        <v>266</v>
      </c>
      <c r="VUB406" s="105" t="s">
        <v>266</v>
      </c>
      <c r="VUC406" s="105" t="s">
        <v>266</v>
      </c>
      <c r="VUD406" s="105" t="s">
        <v>266</v>
      </c>
      <c r="VUE406" s="105" t="s">
        <v>266</v>
      </c>
      <c r="VUF406" s="105" t="s">
        <v>266</v>
      </c>
      <c r="VUG406" s="105" t="s">
        <v>266</v>
      </c>
      <c r="VUH406" s="105" t="s">
        <v>266</v>
      </c>
      <c r="VUI406" s="105" t="s">
        <v>266</v>
      </c>
      <c r="VUJ406" s="105" t="s">
        <v>266</v>
      </c>
      <c r="VUK406" s="105" t="s">
        <v>266</v>
      </c>
      <c r="VUL406" s="105" t="s">
        <v>266</v>
      </c>
      <c r="VUM406" s="105" t="s">
        <v>266</v>
      </c>
      <c r="VUN406" s="105" t="s">
        <v>266</v>
      </c>
      <c r="VUO406" s="105" t="s">
        <v>266</v>
      </c>
      <c r="VUP406" s="105" t="s">
        <v>266</v>
      </c>
      <c r="VUQ406" s="105" t="s">
        <v>266</v>
      </c>
      <c r="VUR406" s="105" t="s">
        <v>266</v>
      </c>
      <c r="VUS406" s="105" t="s">
        <v>266</v>
      </c>
      <c r="VUT406" s="105" t="s">
        <v>266</v>
      </c>
      <c r="VUU406" s="105" t="s">
        <v>266</v>
      </c>
      <c r="VUV406" s="105" t="s">
        <v>266</v>
      </c>
      <c r="VUW406" s="105" t="s">
        <v>266</v>
      </c>
      <c r="VUX406" s="105" t="s">
        <v>266</v>
      </c>
      <c r="VUY406" s="105" t="s">
        <v>266</v>
      </c>
      <c r="VUZ406" s="105" t="s">
        <v>266</v>
      </c>
      <c r="VVA406" s="105" t="s">
        <v>266</v>
      </c>
      <c r="VVB406" s="105" t="s">
        <v>266</v>
      </c>
      <c r="VVC406" s="105" t="s">
        <v>266</v>
      </c>
      <c r="VVD406" s="105" t="s">
        <v>266</v>
      </c>
      <c r="VVE406" s="105" t="s">
        <v>266</v>
      </c>
      <c r="VVF406" s="105" t="s">
        <v>266</v>
      </c>
      <c r="VVG406" s="105" t="s">
        <v>266</v>
      </c>
      <c r="VVH406" s="105" t="s">
        <v>266</v>
      </c>
      <c r="VVI406" s="105" t="s">
        <v>266</v>
      </c>
      <c r="VVJ406" s="105" t="s">
        <v>266</v>
      </c>
      <c r="VVK406" s="105" t="s">
        <v>266</v>
      </c>
      <c r="VVL406" s="105" t="s">
        <v>266</v>
      </c>
      <c r="VVM406" s="105" t="s">
        <v>266</v>
      </c>
      <c r="VVN406" s="105" t="s">
        <v>266</v>
      </c>
      <c r="VVO406" s="105" t="s">
        <v>266</v>
      </c>
      <c r="VVP406" s="105" t="s">
        <v>266</v>
      </c>
      <c r="VVQ406" s="105" t="s">
        <v>266</v>
      </c>
      <c r="VVR406" s="105" t="s">
        <v>266</v>
      </c>
      <c r="VVS406" s="105" t="s">
        <v>266</v>
      </c>
      <c r="VVT406" s="105" t="s">
        <v>266</v>
      </c>
      <c r="VVU406" s="105" t="s">
        <v>266</v>
      </c>
      <c r="VVV406" s="105" t="s">
        <v>266</v>
      </c>
      <c r="VVW406" s="105" t="s">
        <v>266</v>
      </c>
      <c r="VVX406" s="105" t="s">
        <v>266</v>
      </c>
      <c r="VVY406" s="105" t="s">
        <v>266</v>
      </c>
      <c r="VVZ406" s="105" t="s">
        <v>266</v>
      </c>
      <c r="VWA406" s="105" t="s">
        <v>266</v>
      </c>
      <c r="VWB406" s="105" t="s">
        <v>266</v>
      </c>
      <c r="VWC406" s="105" t="s">
        <v>266</v>
      </c>
      <c r="VWD406" s="105" t="s">
        <v>266</v>
      </c>
      <c r="VWE406" s="105" t="s">
        <v>266</v>
      </c>
      <c r="VWF406" s="105" t="s">
        <v>266</v>
      </c>
      <c r="VWG406" s="105" t="s">
        <v>266</v>
      </c>
      <c r="VWH406" s="105" t="s">
        <v>266</v>
      </c>
      <c r="VWI406" s="105" t="s">
        <v>266</v>
      </c>
      <c r="VWJ406" s="105" t="s">
        <v>266</v>
      </c>
      <c r="VWK406" s="105" t="s">
        <v>266</v>
      </c>
      <c r="VWL406" s="105" t="s">
        <v>266</v>
      </c>
      <c r="VWM406" s="105" t="s">
        <v>266</v>
      </c>
      <c r="VWN406" s="105" t="s">
        <v>266</v>
      </c>
      <c r="VWO406" s="105" t="s">
        <v>266</v>
      </c>
      <c r="VWP406" s="105" t="s">
        <v>266</v>
      </c>
      <c r="VWQ406" s="105" t="s">
        <v>266</v>
      </c>
      <c r="VWR406" s="105" t="s">
        <v>266</v>
      </c>
      <c r="VWS406" s="105" t="s">
        <v>266</v>
      </c>
      <c r="VWT406" s="105" t="s">
        <v>266</v>
      </c>
      <c r="VWU406" s="105" t="s">
        <v>266</v>
      </c>
      <c r="VWV406" s="105" t="s">
        <v>266</v>
      </c>
      <c r="VWW406" s="105" t="s">
        <v>266</v>
      </c>
      <c r="VWX406" s="105" t="s">
        <v>266</v>
      </c>
      <c r="VWY406" s="105" t="s">
        <v>266</v>
      </c>
      <c r="VWZ406" s="105" t="s">
        <v>266</v>
      </c>
      <c r="VXA406" s="105" t="s">
        <v>266</v>
      </c>
      <c r="VXB406" s="105" t="s">
        <v>266</v>
      </c>
      <c r="VXC406" s="105" t="s">
        <v>266</v>
      </c>
      <c r="VXD406" s="105" t="s">
        <v>266</v>
      </c>
      <c r="VXE406" s="105" t="s">
        <v>266</v>
      </c>
      <c r="VXF406" s="105" t="s">
        <v>266</v>
      </c>
      <c r="VXG406" s="105" t="s">
        <v>266</v>
      </c>
      <c r="VXH406" s="105" t="s">
        <v>266</v>
      </c>
      <c r="VXI406" s="105" t="s">
        <v>266</v>
      </c>
      <c r="VXJ406" s="105" t="s">
        <v>266</v>
      </c>
      <c r="VXK406" s="105" t="s">
        <v>266</v>
      </c>
      <c r="VXL406" s="105" t="s">
        <v>266</v>
      </c>
      <c r="VXM406" s="105" t="s">
        <v>266</v>
      </c>
      <c r="VXN406" s="105" t="s">
        <v>266</v>
      </c>
      <c r="VXO406" s="105" t="s">
        <v>266</v>
      </c>
      <c r="VXP406" s="105" t="s">
        <v>266</v>
      </c>
      <c r="VXQ406" s="105" t="s">
        <v>266</v>
      </c>
      <c r="VXR406" s="105" t="s">
        <v>266</v>
      </c>
      <c r="VXS406" s="105" t="s">
        <v>266</v>
      </c>
      <c r="VXT406" s="105" t="s">
        <v>266</v>
      </c>
      <c r="VXU406" s="105" t="s">
        <v>266</v>
      </c>
      <c r="VXV406" s="105" t="s">
        <v>266</v>
      </c>
      <c r="VXW406" s="105" t="s">
        <v>266</v>
      </c>
      <c r="VXX406" s="105" t="s">
        <v>266</v>
      </c>
      <c r="VXY406" s="105" t="s">
        <v>266</v>
      </c>
      <c r="VXZ406" s="105" t="s">
        <v>266</v>
      </c>
      <c r="VYA406" s="105" t="s">
        <v>266</v>
      </c>
      <c r="VYB406" s="105" t="s">
        <v>266</v>
      </c>
      <c r="VYC406" s="105" t="s">
        <v>266</v>
      </c>
      <c r="VYD406" s="105" t="s">
        <v>266</v>
      </c>
      <c r="VYE406" s="105" t="s">
        <v>266</v>
      </c>
      <c r="VYF406" s="105" t="s">
        <v>266</v>
      </c>
      <c r="VYG406" s="105" t="s">
        <v>266</v>
      </c>
      <c r="VYH406" s="105" t="s">
        <v>266</v>
      </c>
      <c r="VYI406" s="105" t="s">
        <v>266</v>
      </c>
      <c r="VYJ406" s="105" t="s">
        <v>266</v>
      </c>
      <c r="VYK406" s="105" t="s">
        <v>266</v>
      </c>
      <c r="VYL406" s="105" t="s">
        <v>266</v>
      </c>
      <c r="VYM406" s="105" t="s">
        <v>266</v>
      </c>
      <c r="VYN406" s="105" t="s">
        <v>266</v>
      </c>
      <c r="VYO406" s="105" t="s">
        <v>266</v>
      </c>
      <c r="VYP406" s="105" t="s">
        <v>266</v>
      </c>
      <c r="VYQ406" s="105" t="s">
        <v>266</v>
      </c>
      <c r="VYR406" s="105" t="s">
        <v>266</v>
      </c>
      <c r="VYS406" s="105" t="s">
        <v>266</v>
      </c>
      <c r="VYT406" s="105" t="s">
        <v>266</v>
      </c>
      <c r="VYU406" s="105" t="s">
        <v>266</v>
      </c>
      <c r="VYV406" s="105" t="s">
        <v>266</v>
      </c>
      <c r="VYW406" s="105" t="s">
        <v>266</v>
      </c>
      <c r="VYX406" s="105" t="s">
        <v>266</v>
      </c>
      <c r="VYY406" s="105" t="s">
        <v>266</v>
      </c>
      <c r="VYZ406" s="105" t="s">
        <v>266</v>
      </c>
      <c r="VZA406" s="105" t="s">
        <v>266</v>
      </c>
      <c r="VZB406" s="105" t="s">
        <v>266</v>
      </c>
      <c r="VZC406" s="105" t="s">
        <v>266</v>
      </c>
      <c r="VZD406" s="105" t="s">
        <v>266</v>
      </c>
      <c r="VZE406" s="105" t="s">
        <v>266</v>
      </c>
      <c r="VZF406" s="105" t="s">
        <v>266</v>
      </c>
      <c r="VZG406" s="105" t="s">
        <v>266</v>
      </c>
      <c r="VZH406" s="105" t="s">
        <v>266</v>
      </c>
      <c r="VZI406" s="105" t="s">
        <v>266</v>
      </c>
      <c r="VZJ406" s="105" t="s">
        <v>266</v>
      </c>
      <c r="VZK406" s="105" t="s">
        <v>266</v>
      </c>
      <c r="VZL406" s="105" t="s">
        <v>266</v>
      </c>
      <c r="VZM406" s="105" t="s">
        <v>266</v>
      </c>
      <c r="VZN406" s="105" t="s">
        <v>266</v>
      </c>
      <c r="VZO406" s="105" t="s">
        <v>266</v>
      </c>
      <c r="VZP406" s="105" t="s">
        <v>266</v>
      </c>
      <c r="VZQ406" s="105" t="s">
        <v>266</v>
      </c>
      <c r="VZR406" s="105" t="s">
        <v>266</v>
      </c>
      <c r="VZS406" s="105" t="s">
        <v>266</v>
      </c>
      <c r="VZT406" s="105" t="s">
        <v>266</v>
      </c>
      <c r="VZU406" s="105" t="s">
        <v>266</v>
      </c>
      <c r="VZV406" s="105" t="s">
        <v>266</v>
      </c>
      <c r="VZW406" s="105" t="s">
        <v>266</v>
      </c>
      <c r="VZX406" s="105" t="s">
        <v>266</v>
      </c>
      <c r="VZY406" s="105" t="s">
        <v>266</v>
      </c>
      <c r="VZZ406" s="105" t="s">
        <v>266</v>
      </c>
      <c r="WAA406" s="105" t="s">
        <v>266</v>
      </c>
      <c r="WAB406" s="105" t="s">
        <v>266</v>
      </c>
      <c r="WAC406" s="105" t="s">
        <v>266</v>
      </c>
      <c r="WAD406" s="105" t="s">
        <v>266</v>
      </c>
      <c r="WAE406" s="105" t="s">
        <v>266</v>
      </c>
      <c r="WAF406" s="105" t="s">
        <v>266</v>
      </c>
      <c r="WAG406" s="105" t="s">
        <v>266</v>
      </c>
      <c r="WAH406" s="105" t="s">
        <v>266</v>
      </c>
      <c r="WAI406" s="105" t="s">
        <v>266</v>
      </c>
      <c r="WAJ406" s="105" t="s">
        <v>266</v>
      </c>
      <c r="WAK406" s="105" t="s">
        <v>266</v>
      </c>
      <c r="WAL406" s="105" t="s">
        <v>266</v>
      </c>
      <c r="WAM406" s="105" t="s">
        <v>266</v>
      </c>
      <c r="WAN406" s="105" t="s">
        <v>266</v>
      </c>
      <c r="WAO406" s="105" t="s">
        <v>266</v>
      </c>
      <c r="WAP406" s="105" t="s">
        <v>266</v>
      </c>
      <c r="WAQ406" s="105" t="s">
        <v>266</v>
      </c>
      <c r="WAR406" s="105" t="s">
        <v>266</v>
      </c>
      <c r="WAS406" s="105" t="s">
        <v>266</v>
      </c>
      <c r="WAT406" s="105" t="s">
        <v>266</v>
      </c>
      <c r="WAU406" s="105" t="s">
        <v>266</v>
      </c>
      <c r="WAV406" s="105" t="s">
        <v>266</v>
      </c>
      <c r="WAW406" s="105" t="s">
        <v>266</v>
      </c>
      <c r="WAX406" s="105" t="s">
        <v>266</v>
      </c>
      <c r="WAY406" s="105" t="s">
        <v>266</v>
      </c>
      <c r="WAZ406" s="105" t="s">
        <v>266</v>
      </c>
      <c r="WBA406" s="105" t="s">
        <v>266</v>
      </c>
      <c r="WBB406" s="105" t="s">
        <v>266</v>
      </c>
      <c r="WBC406" s="105" t="s">
        <v>266</v>
      </c>
      <c r="WBD406" s="105" t="s">
        <v>266</v>
      </c>
      <c r="WBE406" s="105" t="s">
        <v>266</v>
      </c>
      <c r="WBF406" s="105" t="s">
        <v>266</v>
      </c>
      <c r="WBG406" s="105" t="s">
        <v>266</v>
      </c>
      <c r="WBH406" s="105" t="s">
        <v>266</v>
      </c>
      <c r="WBI406" s="105" t="s">
        <v>266</v>
      </c>
      <c r="WBJ406" s="105" t="s">
        <v>266</v>
      </c>
      <c r="WBK406" s="105" t="s">
        <v>266</v>
      </c>
      <c r="WBL406" s="105" t="s">
        <v>266</v>
      </c>
      <c r="WBM406" s="105" t="s">
        <v>266</v>
      </c>
      <c r="WBN406" s="105" t="s">
        <v>266</v>
      </c>
      <c r="WBO406" s="105" t="s">
        <v>266</v>
      </c>
      <c r="WBP406" s="105" t="s">
        <v>266</v>
      </c>
      <c r="WBQ406" s="105" t="s">
        <v>266</v>
      </c>
      <c r="WBR406" s="105" t="s">
        <v>266</v>
      </c>
      <c r="WBS406" s="105" t="s">
        <v>266</v>
      </c>
      <c r="WBT406" s="105" t="s">
        <v>266</v>
      </c>
      <c r="WBU406" s="105" t="s">
        <v>266</v>
      </c>
      <c r="WBV406" s="105" t="s">
        <v>266</v>
      </c>
      <c r="WBW406" s="105" t="s">
        <v>266</v>
      </c>
      <c r="WBX406" s="105" t="s">
        <v>266</v>
      </c>
      <c r="WBY406" s="105" t="s">
        <v>266</v>
      </c>
      <c r="WBZ406" s="105" t="s">
        <v>266</v>
      </c>
      <c r="WCA406" s="105" t="s">
        <v>266</v>
      </c>
      <c r="WCB406" s="105" t="s">
        <v>266</v>
      </c>
      <c r="WCC406" s="105" t="s">
        <v>266</v>
      </c>
      <c r="WCD406" s="105" t="s">
        <v>266</v>
      </c>
      <c r="WCE406" s="105" t="s">
        <v>266</v>
      </c>
      <c r="WCF406" s="105" t="s">
        <v>266</v>
      </c>
      <c r="WCG406" s="105" t="s">
        <v>266</v>
      </c>
      <c r="WCH406" s="105" t="s">
        <v>266</v>
      </c>
      <c r="WCI406" s="105" t="s">
        <v>266</v>
      </c>
      <c r="WCJ406" s="105" t="s">
        <v>266</v>
      </c>
      <c r="WCK406" s="105" t="s">
        <v>266</v>
      </c>
      <c r="WCL406" s="105" t="s">
        <v>266</v>
      </c>
      <c r="WCM406" s="105" t="s">
        <v>266</v>
      </c>
      <c r="WCN406" s="105" t="s">
        <v>266</v>
      </c>
      <c r="WCO406" s="105" t="s">
        <v>266</v>
      </c>
      <c r="WCP406" s="105" t="s">
        <v>266</v>
      </c>
      <c r="WCQ406" s="105" t="s">
        <v>266</v>
      </c>
      <c r="WCR406" s="105" t="s">
        <v>266</v>
      </c>
      <c r="WCS406" s="105" t="s">
        <v>266</v>
      </c>
      <c r="WCT406" s="105" t="s">
        <v>266</v>
      </c>
      <c r="WCU406" s="105" t="s">
        <v>266</v>
      </c>
      <c r="WCV406" s="105" t="s">
        <v>266</v>
      </c>
      <c r="WCW406" s="105" t="s">
        <v>266</v>
      </c>
      <c r="WCX406" s="105" t="s">
        <v>266</v>
      </c>
      <c r="WCY406" s="105" t="s">
        <v>266</v>
      </c>
      <c r="WCZ406" s="105" t="s">
        <v>266</v>
      </c>
      <c r="WDA406" s="105" t="s">
        <v>266</v>
      </c>
      <c r="WDB406" s="105" t="s">
        <v>266</v>
      </c>
      <c r="WDC406" s="105" t="s">
        <v>266</v>
      </c>
      <c r="WDD406" s="105" t="s">
        <v>266</v>
      </c>
      <c r="WDE406" s="105" t="s">
        <v>266</v>
      </c>
      <c r="WDF406" s="105" t="s">
        <v>266</v>
      </c>
      <c r="WDG406" s="105" t="s">
        <v>266</v>
      </c>
      <c r="WDH406" s="105" t="s">
        <v>266</v>
      </c>
      <c r="WDI406" s="105" t="s">
        <v>266</v>
      </c>
      <c r="WDJ406" s="105" t="s">
        <v>266</v>
      </c>
      <c r="WDK406" s="105" t="s">
        <v>266</v>
      </c>
      <c r="WDL406" s="105" t="s">
        <v>266</v>
      </c>
      <c r="WDM406" s="105" t="s">
        <v>266</v>
      </c>
      <c r="WDN406" s="105" t="s">
        <v>266</v>
      </c>
      <c r="WDO406" s="105" t="s">
        <v>266</v>
      </c>
      <c r="WDP406" s="105" t="s">
        <v>266</v>
      </c>
      <c r="WDQ406" s="105" t="s">
        <v>266</v>
      </c>
      <c r="WDR406" s="105" t="s">
        <v>266</v>
      </c>
      <c r="WDS406" s="105" t="s">
        <v>266</v>
      </c>
      <c r="WDT406" s="105" t="s">
        <v>266</v>
      </c>
      <c r="WDU406" s="105" t="s">
        <v>266</v>
      </c>
      <c r="WDV406" s="105" t="s">
        <v>266</v>
      </c>
      <c r="WDW406" s="105" t="s">
        <v>266</v>
      </c>
      <c r="WDX406" s="105" t="s">
        <v>266</v>
      </c>
      <c r="WDY406" s="105" t="s">
        <v>266</v>
      </c>
      <c r="WDZ406" s="105" t="s">
        <v>266</v>
      </c>
      <c r="WEA406" s="105" t="s">
        <v>266</v>
      </c>
      <c r="WEB406" s="105" t="s">
        <v>266</v>
      </c>
      <c r="WEC406" s="105" t="s">
        <v>266</v>
      </c>
      <c r="WED406" s="105" t="s">
        <v>266</v>
      </c>
      <c r="WEE406" s="105" t="s">
        <v>266</v>
      </c>
      <c r="WEF406" s="105" t="s">
        <v>266</v>
      </c>
      <c r="WEG406" s="105" t="s">
        <v>266</v>
      </c>
      <c r="WEH406" s="105" t="s">
        <v>266</v>
      </c>
      <c r="WEI406" s="105" t="s">
        <v>266</v>
      </c>
      <c r="WEJ406" s="105" t="s">
        <v>266</v>
      </c>
      <c r="WEK406" s="105" t="s">
        <v>266</v>
      </c>
      <c r="WEL406" s="105" t="s">
        <v>266</v>
      </c>
      <c r="WEM406" s="105" t="s">
        <v>266</v>
      </c>
      <c r="WEN406" s="105" t="s">
        <v>266</v>
      </c>
      <c r="WEO406" s="105" t="s">
        <v>266</v>
      </c>
      <c r="WEP406" s="105" t="s">
        <v>266</v>
      </c>
      <c r="WEQ406" s="105" t="s">
        <v>266</v>
      </c>
      <c r="WER406" s="105" t="s">
        <v>266</v>
      </c>
      <c r="WES406" s="105" t="s">
        <v>266</v>
      </c>
      <c r="WET406" s="105" t="s">
        <v>266</v>
      </c>
      <c r="WEU406" s="105" t="s">
        <v>266</v>
      </c>
      <c r="WEV406" s="105" t="s">
        <v>266</v>
      </c>
      <c r="WEW406" s="105" t="s">
        <v>266</v>
      </c>
      <c r="WEX406" s="105" t="s">
        <v>266</v>
      </c>
      <c r="WEY406" s="105" t="s">
        <v>266</v>
      </c>
      <c r="WEZ406" s="105" t="s">
        <v>266</v>
      </c>
      <c r="WFA406" s="105" t="s">
        <v>266</v>
      </c>
      <c r="WFB406" s="105" t="s">
        <v>266</v>
      </c>
      <c r="WFC406" s="105" t="s">
        <v>266</v>
      </c>
      <c r="WFD406" s="105" t="s">
        <v>266</v>
      </c>
      <c r="WFE406" s="105" t="s">
        <v>266</v>
      </c>
      <c r="WFF406" s="105" t="s">
        <v>266</v>
      </c>
      <c r="WFG406" s="105" t="s">
        <v>266</v>
      </c>
      <c r="WFH406" s="105" t="s">
        <v>266</v>
      </c>
      <c r="WFI406" s="105" t="s">
        <v>266</v>
      </c>
      <c r="WFJ406" s="105" t="s">
        <v>266</v>
      </c>
      <c r="WFK406" s="105" t="s">
        <v>266</v>
      </c>
      <c r="WFL406" s="105" t="s">
        <v>266</v>
      </c>
      <c r="WFM406" s="105" t="s">
        <v>266</v>
      </c>
      <c r="WFN406" s="105" t="s">
        <v>266</v>
      </c>
      <c r="WFO406" s="105" t="s">
        <v>266</v>
      </c>
      <c r="WFP406" s="105" t="s">
        <v>266</v>
      </c>
      <c r="WFQ406" s="105" t="s">
        <v>266</v>
      </c>
      <c r="WFR406" s="105" t="s">
        <v>266</v>
      </c>
      <c r="WFS406" s="105" t="s">
        <v>266</v>
      </c>
      <c r="WFT406" s="105" t="s">
        <v>266</v>
      </c>
      <c r="WFU406" s="105" t="s">
        <v>266</v>
      </c>
      <c r="WFV406" s="105" t="s">
        <v>266</v>
      </c>
      <c r="WFW406" s="105" t="s">
        <v>266</v>
      </c>
      <c r="WFX406" s="105" t="s">
        <v>266</v>
      </c>
      <c r="WFY406" s="105" t="s">
        <v>266</v>
      </c>
      <c r="WFZ406" s="105" t="s">
        <v>266</v>
      </c>
      <c r="WGA406" s="105" t="s">
        <v>266</v>
      </c>
      <c r="WGB406" s="105" t="s">
        <v>266</v>
      </c>
      <c r="WGC406" s="105" t="s">
        <v>266</v>
      </c>
      <c r="WGD406" s="105" t="s">
        <v>266</v>
      </c>
      <c r="WGE406" s="105" t="s">
        <v>266</v>
      </c>
      <c r="WGF406" s="105" t="s">
        <v>266</v>
      </c>
      <c r="WGG406" s="105" t="s">
        <v>266</v>
      </c>
      <c r="WGH406" s="105" t="s">
        <v>266</v>
      </c>
      <c r="WGI406" s="105" t="s">
        <v>266</v>
      </c>
      <c r="WGJ406" s="105" t="s">
        <v>266</v>
      </c>
      <c r="WGK406" s="105" t="s">
        <v>266</v>
      </c>
      <c r="WGL406" s="105" t="s">
        <v>266</v>
      </c>
      <c r="WGM406" s="105" t="s">
        <v>266</v>
      </c>
      <c r="WGN406" s="105" t="s">
        <v>266</v>
      </c>
      <c r="WGO406" s="105" t="s">
        <v>266</v>
      </c>
      <c r="WGP406" s="105" t="s">
        <v>266</v>
      </c>
      <c r="WGQ406" s="105" t="s">
        <v>266</v>
      </c>
      <c r="WGR406" s="105" t="s">
        <v>266</v>
      </c>
      <c r="WGS406" s="105" t="s">
        <v>266</v>
      </c>
      <c r="WGT406" s="105" t="s">
        <v>266</v>
      </c>
      <c r="WGU406" s="105" t="s">
        <v>266</v>
      </c>
      <c r="WGV406" s="105" t="s">
        <v>266</v>
      </c>
      <c r="WGW406" s="105" t="s">
        <v>266</v>
      </c>
      <c r="WGX406" s="105" t="s">
        <v>266</v>
      </c>
      <c r="WGY406" s="105" t="s">
        <v>266</v>
      </c>
      <c r="WGZ406" s="105" t="s">
        <v>266</v>
      </c>
      <c r="WHA406" s="105" t="s">
        <v>266</v>
      </c>
      <c r="WHB406" s="105" t="s">
        <v>266</v>
      </c>
      <c r="WHC406" s="105" t="s">
        <v>266</v>
      </c>
      <c r="WHD406" s="105" t="s">
        <v>266</v>
      </c>
      <c r="WHE406" s="105" t="s">
        <v>266</v>
      </c>
      <c r="WHF406" s="105" t="s">
        <v>266</v>
      </c>
      <c r="WHG406" s="105" t="s">
        <v>266</v>
      </c>
      <c r="WHH406" s="105" t="s">
        <v>266</v>
      </c>
      <c r="WHI406" s="105" t="s">
        <v>266</v>
      </c>
      <c r="WHJ406" s="105" t="s">
        <v>266</v>
      </c>
      <c r="WHK406" s="105" t="s">
        <v>266</v>
      </c>
      <c r="WHL406" s="105" t="s">
        <v>266</v>
      </c>
      <c r="WHM406" s="105" t="s">
        <v>266</v>
      </c>
      <c r="WHN406" s="105" t="s">
        <v>266</v>
      </c>
      <c r="WHO406" s="105" t="s">
        <v>266</v>
      </c>
      <c r="WHP406" s="105" t="s">
        <v>266</v>
      </c>
      <c r="WHQ406" s="105" t="s">
        <v>266</v>
      </c>
      <c r="WHR406" s="105" t="s">
        <v>266</v>
      </c>
      <c r="WHS406" s="105" t="s">
        <v>266</v>
      </c>
      <c r="WHT406" s="105" t="s">
        <v>266</v>
      </c>
      <c r="WHU406" s="105" t="s">
        <v>266</v>
      </c>
      <c r="WHV406" s="105" t="s">
        <v>266</v>
      </c>
      <c r="WHW406" s="105" t="s">
        <v>266</v>
      </c>
      <c r="WHX406" s="105" t="s">
        <v>266</v>
      </c>
      <c r="WHY406" s="105" t="s">
        <v>266</v>
      </c>
      <c r="WHZ406" s="105" t="s">
        <v>266</v>
      </c>
      <c r="WIA406" s="105" t="s">
        <v>266</v>
      </c>
      <c r="WIB406" s="105" t="s">
        <v>266</v>
      </c>
      <c r="WIC406" s="105" t="s">
        <v>266</v>
      </c>
      <c r="WID406" s="105" t="s">
        <v>266</v>
      </c>
      <c r="WIE406" s="105" t="s">
        <v>266</v>
      </c>
      <c r="WIF406" s="105" t="s">
        <v>266</v>
      </c>
      <c r="WIG406" s="105" t="s">
        <v>266</v>
      </c>
      <c r="WIH406" s="105" t="s">
        <v>266</v>
      </c>
      <c r="WII406" s="105" t="s">
        <v>266</v>
      </c>
      <c r="WIJ406" s="105" t="s">
        <v>266</v>
      </c>
      <c r="WIK406" s="105" t="s">
        <v>266</v>
      </c>
      <c r="WIL406" s="105" t="s">
        <v>266</v>
      </c>
      <c r="WIM406" s="105" t="s">
        <v>266</v>
      </c>
      <c r="WIN406" s="105" t="s">
        <v>266</v>
      </c>
      <c r="WIO406" s="105" t="s">
        <v>266</v>
      </c>
      <c r="WIP406" s="105" t="s">
        <v>266</v>
      </c>
      <c r="WIQ406" s="105" t="s">
        <v>266</v>
      </c>
      <c r="WIR406" s="105" t="s">
        <v>266</v>
      </c>
      <c r="WIS406" s="105" t="s">
        <v>266</v>
      </c>
      <c r="WIT406" s="105" t="s">
        <v>266</v>
      </c>
      <c r="WIU406" s="105" t="s">
        <v>266</v>
      </c>
      <c r="WIV406" s="105" t="s">
        <v>266</v>
      </c>
      <c r="WIW406" s="105" t="s">
        <v>266</v>
      </c>
      <c r="WIX406" s="105" t="s">
        <v>266</v>
      </c>
      <c r="WIY406" s="105" t="s">
        <v>266</v>
      </c>
      <c r="WIZ406" s="105" t="s">
        <v>266</v>
      </c>
      <c r="WJA406" s="105" t="s">
        <v>266</v>
      </c>
      <c r="WJB406" s="105" t="s">
        <v>266</v>
      </c>
      <c r="WJC406" s="105" t="s">
        <v>266</v>
      </c>
      <c r="WJD406" s="105" t="s">
        <v>266</v>
      </c>
      <c r="WJE406" s="105" t="s">
        <v>266</v>
      </c>
      <c r="WJF406" s="105" t="s">
        <v>266</v>
      </c>
      <c r="WJG406" s="105" t="s">
        <v>266</v>
      </c>
      <c r="WJH406" s="105" t="s">
        <v>266</v>
      </c>
      <c r="WJI406" s="105" t="s">
        <v>266</v>
      </c>
      <c r="WJJ406" s="105" t="s">
        <v>266</v>
      </c>
      <c r="WJK406" s="105" t="s">
        <v>266</v>
      </c>
      <c r="WJL406" s="105" t="s">
        <v>266</v>
      </c>
      <c r="WJM406" s="105" t="s">
        <v>266</v>
      </c>
      <c r="WJN406" s="105" t="s">
        <v>266</v>
      </c>
      <c r="WJO406" s="105" t="s">
        <v>266</v>
      </c>
      <c r="WJP406" s="105" t="s">
        <v>266</v>
      </c>
      <c r="WJQ406" s="105" t="s">
        <v>266</v>
      </c>
      <c r="WJR406" s="105" t="s">
        <v>266</v>
      </c>
      <c r="WJS406" s="105" t="s">
        <v>266</v>
      </c>
      <c r="WJT406" s="105" t="s">
        <v>266</v>
      </c>
      <c r="WJU406" s="105" t="s">
        <v>266</v>
      </c>
      <c r="WJV406" s="105" t="s">
        <v>266</v>
      </c>
      <c r="WJW406" s="105" t="s">
        <v>266</v>
      </c>
      <c r="WJX406" s="105" t="s">
        <v>266</v>
      </c>
      <c r="WJY406" s="105" t="s">
        <v>266</v>
      </c>
      <c r="WJZ406" s="105" t="s">
        <v>266</v>
      </c>
      <c r="WKA406" s="105" t="s">
        <v>266</v>
      </c>
      <c r="WKB406" s="105" t="s">
        <v>266</v>
      </c>
      <c r="WKC406" s="105" t="s">
        <v>266</v>
      </c>
      <c r="WKD406" s="105" t="s">
        <v>266</v>
      </c>
      <c r="WKE406" s="105" t="s">
        <v>266</v>
      </c>
      <c r="WKF406" s="105" t="s">
        <v>266</v>
      </c>
      <c r="WKG406" s="105" t="s">
        <v>266</v>
      </c>
      <c r="WKH406" s="105" t="s">
        <v>266</v>
      </c>
      <c r="WKI406" s="105" t="s">
        <v>266</v>
      </c>
      <c r="WKJ406" s="105" t="s">
        <v>266</v>
      </c>
      <c r="WKK406" s="105" t="s">
        <v>266</v>
      </c>
      <c r="WKL406" s="105" t="s">
        <v>266</v>
      </c>
      <c r="WKM406" s="105" t="s">
        <v>266</v>
      </c>
      <c r="WKN406" s="105" t="s">
        <v>266</v>
      </c>
      <c r="WKO406" s="105" t="s">
        <v>266</v>
      </c>
      <c r="WKP406" s="105" t="s">
        <v>266</v>
      </c>
      <c r="WKQ406" s="105" t="s">
        <v>266</v>
      </c>
      <c r="WKR406" s="105" t="s">
        <v>266</v>
      </c>
      <c r="WKS406" s="105" t="s">
        <v>266</v>
      </c>
      <c r="WKT406" s="105" t="s">
        <v>266</v>
      </c>
      <c r="WKU406" s="105" t="s">
        <v>266</v>
      </c>
      <c r="WKV406" s="105" t="s">
        <v>266</v>
      </c>
      <c r="WKW406" s="105" t="s">
        <v>266</v>
      </c>
      <c r="WKX406" s="105" t="s">
        <v>266</v>
      </c>
      <c r="WKY406" s="105" t="s">
        <v>266</v>
      </c>
      <c r="WKZ406" s="105" t="s">
        <v>266</v>
      </c>
      <c r="WLA406" s="105" t="s">
        <v>266</v>
      </c>
      <c r="WLB406" s="105" t="s">
        <v>266</v>
      </c>
      <c r="WLC406" s="105" t="s">
        <v>266</v>
      </c>
      <c r="WLD406" s="105" t="s">
        <v>266</v>
      </c>
      <c r="WLE406" s="105" t="s">
        <v>266</v>
      </c>
      <c r="WLF406" s="105" t="s">
        <v>266</v>
      </c>
      <c r="WLG406" s="105" t="s">
        <v>266</v>
      </c>
      <c r="WLH406" s="105" t="s">
        <v>266</v>
      </c>
      <c r="WLI406" s="105" t="s">
        <v>266</v>
      </c>
      <c r="WLJ406" s="105" t="s">
        <v>266</v>
      </c>
      <c r="WLK406" s="105" t="s">
        <v>266</v>
      </c>
      <c r="WLL406" s="105" t="s">
        <v>266</v>
      </c>
      <c r="WLM406" s="105" t="s">
        <v>266</v>
      </c>
      <c r="WLN406" s="105" t="s">
        <v>266</v>
      </c>
      <c r="WLO406" s="105" t="s">
        <v>266</v>
      </c>
      <c r="WLP406" s="105" t="s">
        <v>266</v>
      </c>
      <c r="WLQ406" s="105" t="s">
        <v>266</v>
      </c>
      <c r="WLR406" s="105" t="s">
        <v>266</v>
      </c>
      <c r="WLS406" s="105" t="s">
        <v>266</v>
      </c>
      <c r="WLT406" s="105" t="s">
        <v>266</v>
      </c>
      <c r="WLU406" s="105" t="s">
        <v>266</v>
      </c>
      <c r="WLV406" s="105" t="s">
        <v>266</v>
      </c>
      <c r="WLW406" s="105" t="s">
        <v>266</v>
      </c>
      <c r="WLX406" s="105" t="s">
        <v>266</v>
      </c>
      <c r="WLY406" s="105" t="s">
        <v>266</v>
      </c>
      <c r="WLZ406" s="105" t="s">
        <v>266</v>
      </c>
      <c r="WMA406" s="105" t="s">
        <v>266</v>
      </c>
      <c r="WMB406" s="105" t="s">
        <v>266</v>
      </c>
      <c r="WMC406" s="105" t="s">
        <v>266</v>
      </c>
      <c r="WMD406" s="105" t="s">
        <v>266</v>
      </c>
      <c r="WME406" s="105" t="s">
        <v>266</v>
      </c>
      <c r="WMF406" s="105" t="s">
        <v>266</v>
      </c>
      <c r="WMG406" s="105" t="s">
        <v>266</v>
      </c>
      <c r="WMH406" s="105" t="s">
        <v>266</v>
      </c>
      <c r="WMI406" s="105" t="s">
        <v>266</v>
      </c>
      <c r="WMJ406" s="105" t="s">
        <v>266</v>
      </c>
      <c r="WMK406" s="105" t="s">
        <v>266</v>
      </c>
      <c r="WML406" s="105" t="s">
        <v>266</v>
      </c>
      <c r="WMM406" s="105" t="s">
        <v>266</v>
      </c>
      <c r="WMN406" s="105" t="s">
        <v>266</v>
      </c>
      <c r="WMO406" s="105" t="s">
        <v>266</v>
      </c>
      <c r="WMP406" s="105" t="s">
        <v>266</v>
      </c>
      <c r="WMQ406" s="105" t="s">
        <v>266</v>
      </c>
      <c r="WMR406" s="105" t="s">
        <v>266</v>
      </c>
      <c r="WMS406" s="105" t="s">
        <v>266</v>
      </c>
      <c r="WMT406" s="105" t="s">
        <v>266</v>
      </c>
      <c r="WMU406" s="105" t="s">
        <v>266</v>
      </c>
      <c r="WMV406" s="105" t="s">
        <v>266</v>
      </c>
      <c r="WMW406" s="105" t="s">
        <v>266</v>
      </c>
      <c r="WMX406" s="105" t="s">
        <v>266</v>
      </c>
      <c r="WMY406" s="105" t="s">
        <v>266</v>
      </c>
      <c r="WMZ406" s="105" t="s">
        <v>266</v>
      </c>
      <c r="WNA406" s="105" t="s">
        <v>266</v>
      </c>
      <c r="WNB406" s="105" t="s">
        <v>266</v>
      </c>
      <c r="WNC406" s="105" t="s">
        <v>266</v>
      </c>
      <c r="WND406" s="105" t="s">
        <v>266</v>
      </c>
      <c r="WNE406" s="105" t="s">
        <v>266</v>
      </c>
      <c r="WNF406" s="105" t="s">
        <v>266</v>
      </c>
      <c r="WNG406" s="105" t="s">
        <v>266</v>
      </c>
      <c r="WNH406" s="105" t="s">
        <v>266</v>
      </c>
      <c r="WNI406" s="105" t="s">
        <v>266</v>
      </c>
      <c r="WNJ406" s="105" t="s">
        <v>266</v>
      </c>
      <c r="WNK406" s="105" t="s">
        <v>266</v>
      </c>
      <c r="WNL406" s="105" t="s">
        <v>266</v>
      </c>
      <c r="WNM406" s="105" t="s">
        <v>266</v>
      </c>
      <c r="WNN406" s="105" t="s">
        <v>266</v>
      </c>
      <c r="WNO406" s="105" t="s">
        <v>266</v>
      </c>
      <c r="WNP406" s="105" t="s">
        <v>266</v>
      </c>
      <c r="WNQ406" s="105" t="s">
        <v>266</v>
      </c>
      <c r="WNR406" s="105" t="s">
        <v>266</v>
      </c>
      <c r="WNS406" s="105" t="s">
        <v>266</v>
      </c>
      <c r="WNT406" s="105" t="s">
        <v>266</v>
      </c>
      <c r="WNU406" s="105" t="s">
        <v>266</v>
      </c>
      <c r="WNV406" s="105" t="s">
        <v>266</v>
      </c>
      <c r="WNW406" s="105" t="s">
        <v>266</v>
      </c>
      <c r="WNX406" s="105" t="s">
        <v>266</v>
      </c>
      <c r="WNY406" s="105" t="s">
        <v>266</v>
      </c>
      <c r="WNZ406" s="105" t="s">
        <v>266</v>
      </c>
      <c r="WOA406" s="105" t="s">
        <v>266</v>
      </c>
      <c r="WOB406" s="105" t="s">
        <v>266</v>
      </c>
      <c r="WOC406" s="105" t="s">
        <v>266</v>
      </c>
      <c r="WOD406" s="105" t="s">
        <v>266</v>
      </c>
      <c r="WOE406" s="105" t="s">
        <v>266</v>
      </c>
      <c r="WOF406" s="105" t="s">
        <v>266</v>
      </c>
      <c r="WOG406" s="105" t="s">
        <v>266</v>
      </c>
      <c r="WOH406" s="105" t="s">
        <v>266</v>
      </c>
      <c r="WOI406" s="105" t="s">
        <v>266</v>
      </c>
      <c r="WOJ406" s="105" t="s">
        <v>266</v>
      </c>
      <c r="WOK406" s="105" t="s">
        <v>266</v>
      </c>
      <c r="WOL406" s="105" t="s">
        <v>266</v>
      </c>
      <c r="WOM406" s="105" t="s">
        <v>266</v>
      </c>
      <c r="WON406" s="105" t="s">
        <v>266</v>
      </c>
      <c r="WOO406" s="105" t="s">
        <v>266</v>
      </c>
      <c r="WOP406" s="105" t="s">
        <v>266</v>
      </c>
      <c r="WOQ406" s="105" t="s">
        <v>266</v>
      </c>
      <c r="WOR406" s="105" t="s">
        <v>266</v>
      </c>
      <c r="WOS406" s="105" t="s">
        <v>266</v>
      </c>
      <c r="WOT406" s="105" t="s">
        <v>266</v>
      </c>
      <c r="WOU406" s="105" t="s">
        <v>266</v>
      </c>
      <c r="WOV406" s="105" t="s">
        <v>266</v>
      </c>
      <c r="WOW406" s="105" t="s">
        <v>266</v>
      </c>
      <c r="WOX406" s="105" t="s">
        <v>266</v>
      </c>
      <c r="WOY406" s="105" t="s">
        <v>266</v>
      </c>
      <c r="WOZ406" s="105" t="s">
        <v>266</v>
      </c>
      <c r="WPA406" s="105" t="s">
        <v>266</v>
      </c>
      <c r="WPB406" s="105" t="s">
        <v>266</v>
      </c>
      <c r="WPC406" s="105" t="s">
        <v>266</v>
      </c>
      <c r="WPD406" s="105" t="s">
        <v>266</v>
      </c>
      <c r="WPE406" s="105" t="s">
        <v>266</v>
      </c>
      <c r="WPF406" s="105" t="s">
        <v>266</v>
      </c>
      <c r="WPG406" s="105" t="s">
        <v>266</v>
      </c>
      <c r="WPH406" s="105" t="s">
        <v>266</v>
      </c>
      <c r="WPI406" s="105" t="s">
        <v>266</v>
      </c>
      <c r="WPJ406" s="105" t="s">
        <v>266</v>
      </c>
      <c r="WPK406" s="105" t="s">
        <v>266</v>
      </c>
      <c r="WPL406" s="105" t="s">
        <v>266</v>
      </c>
      <c r="WPM406" s="105" t="s">
        <v>266</v>
      </c>
      <c r="WPN406" s="105" t="s">
        <v>266</v>
      </c>
      <c r="WPO406" s="105" t="s">
        <v>266</v>
      </c>
      <c r="WPP406" s="105" t="s">
        <v>266</v>
      </c>
      <c r="WPQ406" s="105" t="s">
        <v>266</v>
      </c>
      <c r="WPR406" s="105" t="s">
        <v>266</v>
      </c>
      <c r="WPS406" s="105" t="s">
        <v>266</v>
      </c>
      <c r="WPT406" s="105" t="s">
        <v>266</v>
      </c>
      <c r="WPU406" s="105" t="s">
        <v>266</v>
      </c>
      <c r="WPV406" s="105" t="s">
        <v>266</v>
      </c>
      <c r="WPW406" s="105" t="s">
        <v>266</v>
      </c>
      <c r="WPX406" s="105" t="s">
        <v>266</v>
      </c>
      <c r="WPY406" s="105" t="s">
        <v>266</v>
      </c>
      <c r="WPZ406" s="105" t="s">
        <v>266</v>
      </c>
      <c r="WQA406" s="105" t="s">
        <v>266</v>
      </c>
      <c r="WQB406" s="105" t="s">
        <v>266</v>
      </c>
      <c r="WQC406" s="105" t="s">
        <v>266</v>
      </c>
      <c r="WQD406" s="105" t="s">
        <v>266</v>
      </c>
      <c r="WQE406" s="105" t="s">
        <v>266</v>
      </c>
      <c r="WQF406" s="105" t="s">
        <v>266</v>
      </c>
      <c r="WQG406" s="105" t="s">
        <v>266</v>
      </c>
      <c r="WQH406" s="105" t="s">
        <v>266</v>
      </c>
      <c r="WQI406" s="105" t="s">
        <v>266</v>
      </c>
      <c r="WQJ406" s="105" t="s">
        <v>266</v>
      </c>
      <c r="WQK406" s="105" t="s">
        <v>266</v>
      </c>
      <c r="WQL406" s="105" t="s">
        <v>266</v>
      </c>
      <c r="WQM406" s="105" t="s">
        <v>266</v>
      </c>
      <c r="WQN406" s="105" t="s">
        <v>266</v>
      </c>
      <c r="WQO406" s="105" t="s">
        <v>266</v>
      </c>
      <c r="WQP406" s="105" t="s">
        <v>266</v>
      </c>
      <c r="WQQ406" s="105" t="s">
        <v>266</v>
      </c>
      <c r="WQR406" s="105" t="s">
        <v>266</v>
      </c>
      <c r="WQS406" s="105" t="s">
        <v>266</v>
      </c>
      <c r="WQT406" s="105" t="s">
        <v>266</v>
      </c>
      <c r="WQU406" s="105" t="s">
        <v>266</v>
      </c>
      <c r="WQV406" s="105" t="s">
        <v>266</v>
      </c>
      <c r="WQW406" s="105" t="s">
        <v>266</v>
      </c>
      <c r="WQX406" s="105" t="s">
        <v>266</v>
      </c>
      <c r="WQY406" s="105" t="s">
        <v>266</v>
      </c>
      <c r="WQZ406" s="105" t="s">
        <v>266</v>
      </c>
      <c r="WRA406" s="105" t="s">
        <v>266</v>
      </c>
      <c r="WRB406" s="105" t="s">
        <v>266</v>
      </c>
      <c r="WRC406" s="105" t="s">
        <v>266</v>
      </c>
      <c r="WRD406" s="105" t="s">
        <v>266</v>
      </c>
      <c r="WRE406" s="105" t="s">
        <v>266</v>
      </c>
      <c r="WRF406" s="105" t="s">
        <v>266</v>
      </c>
      <c r="WRG406" s="105" t="s">
        <v>266</v>
      </c>
      <c r="WRH406" s="105" t="s">
        <v>266</v>
      </c>
      <c r="WRI406" s="105" t="s">
        <v>266</v>
      </c>
      <c r="WRJ406" s="105" t="s">
        <v>266</v>
      </c>
      <c r="WRK406" s="105" t="s">
        <v>266</v>
      </c>
      <c r="WRL406" s="105" t="s">
        <v>266</v>
      </c>
      <c r="WRM406" s="105" t="s">
        <v>266</v>
      </c>
      <c r="WRN406" s="105" t="s">
        <v>266</v>
      </c>
      <c r="WRO406" s="105" t="s">
        <v>266</v>
      </c>
      <c r="WRP406" s="105" t="s">
        <v>266</v>
      </c>
      <c r="WRQ406" s="105" t="s">
        <v>266</v>
      </c>
      <c r="WRR406" s="105" t="s">
        <v>266</v>
      </c>
      <c r="WRS406" s="105" t="s">
        <v>266</v>
      </c>
      <c r="WRT406" s="105" t="s">
        <v>266</v>
      </c>
      <c r="WRU406" s="105" t="s">
        <v>266</v>
      </c>
      <c r="WRV406" s="105" t="s">
        <v>266</v>
      </c>
      <c r="WRW406" s="105" t="s">
        <v>266</v>
      </c>
      <c r="WRX406" s="105" t="s">
        <v>266</v>
      </c>
      <c r="WRY406" s="105" t="s">
        <v>266</v>
      </c>
      <c r="WRZ406" s="105" t="s">
        <v>266</v>
      </c>
      <c r="WSA406" s="105" t="s">
        <v>266</v>
      </c>
      <c r="WSB406" s="105" t="s">
        <v>266</v>
      </c>
      <c r="WSC406" s="105" t="s">
        <v>266</v>
      </c>
      <c r="WSD406" s="105" t="s">
        <v>266</v>
      </c>
      <c r="WSE406" s="105" t="s">
        <v>266</v>
      </c>
      <c r="WSF406" s="105" t="s">
        <v>266</v>
      </c>
      <c r="WSG406" s="105" t="s">
        <v>266</v>
      </c>
      <c r="WSH406" s="105" t="s">
        <v>266</v>
      </c>
      <c r="WSI406" s="105" t="s">
        <v>266</v>
      </c>
      <c r="WSJ406" s="105" t="s">
        <v>266</v>
      </c>
      <c r="WSK406" s="105" t="s">
        <v>266</v>
      </c>
      <c r="WSL406" s="105" t="s">
        <v>266</v>
      </c>
      <c r="WSM406" s="105" t="s">
        <v>266</v>
      </c>
      <c r="WSN406" s="105" t="s">
        <v>266</v>
      </c>
      <c r="WSO406" s="105" t="s">
        <v>266</v>
      </c>
      <c r="WSP406" s="105" t="s">
        <v>266</v>
      </c>
      <c r="WSQ406" s="105" t="s">
        <v>266</v>
      </c>
      <c r="WSR406" s="105" t="s">
        <v>266</v>
      </c>
      <c r="WSS406" s="105" t="s">
        <v>266</v>
      </c>
      <c r="WST406" s="105" t="s">
        <v>266</v>
      </c>
      <c r="WSU406" s="105" t="s">
        <v>266</v>
      </c>
      <c r="WSV406" s="105" t="s">
        <v>266</v>
      </c>
      <c r="WSW406" s="105" t="s">
        <v>266</v>
      </c>
      <c r="WSX406" s="105" t="s">
        <v>266</v>
      </c>
      <c r="WSY406" s="105" t="s">
        <v>266</v>
      </c>
      <c r="WSZ406" s="105" t="s">
        <v>266</v>
      </c>
      <c r="WTA406" s="105" t="s">
        <v>266</v>
      </c>
      <c r="WTB406" s="105" t="s">
        <v>266</v>
      </c>
      <c r="WTC406" s="105" t="s">
        <v>266</v>
      </c>
      <c r="WTD406" s="105" t="s">
        <v>266</v>
      </c>
      <c r="WTE406" s="105" t="s">
        <v>266</v>
      </c>
      <c r="WTF406" s="105" t="s">
        <v>266</v>
      </c>
      <c r="WTG406" s="105" t="s">
        <v>266</v>
      </c>
      <c r="WTH406" s="105" t="s">
        <v>266</v>
      </c>
      <c r="WTI406" s="105" t="s">
        <v>266</v>
      </c>
      <c r="WTJ406" s="105" t="s">
        <v>266</v>
      </c>
      <c r="WTK406" s="105" t="s">
        <v>266</v>
      </c>
      <c r="WTL406" s="105" t="s">
        <v>266</v>
      </c>
      <c r="WTM406" s="105" t="s">
        <v>266</v>
      </c>
      <c r="WTN406" s="105" t="s">
        <v>266</v>
      </c>
      <c r="WTO406" s="105" t="s">
        <v>266</v>
      </c>
      <c r="WTP406" s="105" t="s">
        <v>266</v>
      </c>
      <c r="WTQ406" s="105" t="s">
        <v>266</v>
      </c>
      <c r="WTR406" s="105" t="s">
        <v>266</v>
      </c>
      <c r="WTS406" s="105" t="s">
        <v>266</v>
      </c>
      <c r="WTT406" s="105" t="s">
        <v>266</v>
      </c>
      <c r="WTU406" s="105" t="s">
        <v>266</v>
      </c>
      <c r="WTV406" s="105" t="s">
        <v>266</v>
      </c>
      <c r="WTW406" s="105" t="s">
        <v>266</v>
      </c>
      <c r="WTX406" s="105" t="s">
        <v>266</v>
      </c>
      <c r="WTY406" s="105" t="s">
        <v>266</v>
      </c>
      <c r="WTZ406" s="105" t="s">
        <v>266</v>
      </c>
      <c r="WUA406" s="105" t="s">
        <v>266</v>
      </c>
      <c r="WUB406" s="105" t="s">
        <v>266</v>
      </c>
      <c r="WUC406" s="105" t="s">
        <v>266</v>
      </c>
      <c r="WUD406" s="105" t="s">
        <v>266</v>
      </c>
      <c r="WUE406" s="105" t="s">
        <v>266</v>
      </c>
      <c r="WUF406" s="105" t="s">
        <v>266</v>
      </c>
      <c r="WUG406" s="105" t="s">
        <v>266</v>
      </c>
      <c r="WUH406" s="105" t="s">
        <v>266</v>
      </c>
      <c r="WUI406" s="105" t="s">
        <v>266</v>
      </c>
      <c r="WUJ406" s="105" t="s">
        <v>266</v>
      </c>
      <c r="WUK406" s="105" t="s">
        <v>266</v>
      </c>
      <c r="WUL406" s="105" t="s">
        <v>266</v>
      </c>
      <c r="WUM406" s="105" t="s">
        <v>266</v>
      </c>
      <c r="WUN406" s="105" t="s">
        <v>266</v>
      </c>
      <c r="WUO406" s="105" t="s">
        <v>266</v>
      </c>
      <c r="WUP406" s="105" t="s">
        <v>266</v>
      </c>
      <c r="WUQ406" s="105" t="s">
        <v>266</v>
      </c>
      <c r="WUR406" s="105" t="s">
        <v>266</v>
      </c>
      <c r="WUS406" s="105" t="s">
        <v>266</v>
      </c>
      <c r="WUT406" s="105" t="s">
        <v>266</v>
      </c>
      <c r="WUU406" s="105" t="s">
        <v>266</v>
      </c>
      <c r="WUV406" s="105" t="s">
        <v>266</v>
      </c>
      <c r="WUW406" s="105" t="s">
        <v>266</v>
      </c>
      <c r="WUX406" s="105" t="s">
        <v>266</v>
      </c>
      <c r="WUY406" s="105" t="s">
        <v>266</v>
      </c>
      <c r="WUZ406" s="105" t="s">
        <v>266</v>
      </c>
      <c r="WVA406" s="105" t="s">
        <v>266</v>
      </c>
      <c r="WVB406" s="105" t="s">
        <v>266</v>
      </c>
      <c r="WVC406" s="105" t="s">
        <v>266</v>
      </c>
      <c r="WVD406" s="105" t="s">
        <v>266</v>
      </c>
      <c r="WVE406" s="105" t="s">
        <v>266</v>
      </c>
      <c r="WVF406" s="105" t="s">
        <v>266</v>
      </c>
      <c r="WVG406" s="105" t="s">
        <v>266</v>
      </c>
      <c r="WVH406" s="105" t="s">
        <v>266</v>
      </c>
      <c r="WVI406" s="105" t="s">
        <v>266</v>
      </c>
      <c r="WVJ406" s="105" t="s">
        <v>266</v>
      </c>
      <c r="WVK406" s="105" t="s">
        <v>266</v>
      </c>
      <c r="WVL406" s="105" t="s">
        <v>266</v>
      </c>
      <c r="WVM406" s="105" t="s">
        <v>266</v>
      </c>
      <c r="WVN406" s="105" t="s">
        <v>266</v>
      </c>
      <c r="WVO406" s="105" t="s">
        <v>266</v>
      </c>
      <c r="WVP406" s="105" t="s">
        <v>266</v>
      </c>
      <c r="WVQ406" s="105" t="s">
        <v>266</v>
      </c>
      <c r="WVR406" s="105" t="s">
        <v>266</v>
      </c>
      <c r="WVS406" s="105" t="s">
        <v>266</v>
      </c>
      <c r="WVT406" s="105" t="s">
        <v>266</v>
      </c>
      <c r="WVU406" s="105" t="s">
        <v>266</v>
      </c>
      <c r="WVV406" s="105" t="s">
        <v>266</v>
      </c>
      <c r="WVW406" s="105" t="s">
        <v>266</v>
      </c>
      <c r="WVX406" s="105" t="s">
        <v>266</v>
      </c>
      <c r="WVY406" s="105" t="s">
        <v>266</v>
      </c>
      <c r="WVZ406" s="105" t="s">
        <v>266</v>
      </c>
      <c r="WWA406" s="105" t="s">
        <v>266</v>
      </c>
      <c r="WWB406" s="105" t="s">
        <v>266</v>
      </c>
      <c r="WWC406" s="105" t="s">
        <v>266</v>
      </c>
      <c r="WWD406" s="105" t="s">
        <v>266</v>
      </c>
      <c r="WWE406" s="105" t="s">
        <v>266</v>
      </c>
      <c r="WWF406" s="105" t="s">
        <v>266</v>
      </c>
      <c r="WWG406" s="105" t="s">
        <v>266</v>
      </c>
      <c r="WWH406" s="105" t="s">
        <v>266</v>
      </c>
      <c r="WWI406" s="105" t="s">
        <v>266</v>
      </c>
      <c r="WWJ406" s="105" t="s">
        <v>266</v>
      </c>
      <c r="WWK406" s="105" t="s">
        <v>266</v>
      </c>
      <c r="WWL406" s="105" t="s">
        <v>266</v>
      </c>
      <c r="WWM406" s="105" t="s">
        <v>266</v>
      </c>
      <c r="WWN406" s="105" t="s">
        <v>266</v>
      </c>
      <c r="WWO406" s="105" t="s">
        <v>266</v>
      </c>
      <c r="WWP406" s="105" t="s">
        <v>266</v>
      </c>
      <c r="WWQ406" s="105" t="s">
        <v>266</v>
      </c>
      <c r="WWR406" s="105" t="s">
        <v>266</v>
      </c>
      <c r="WWS406" s="105" t="s">
        <v>266</v>
      </c>
      <c r="WWT406" s="105" t="s">
        <v>266</v>
      </c>
      <c r="WWU406" s="105" t="s">
        <v>266</v>
      </c>
      <c r="WWV406" s="105" t="s">
        <v>266</v>
      </c>
      <c r="WWW406" s="105" t="s">
        <v>266</v>
      </c>
      <c r="WWX406" s="105" t="s">
        <v>266</v>
      </c>
      <c r="WWY406" s="105" t="s">
        <v>266</v>
      </c>
      <c r="WWZ406" s="105" t="s">
        <v>266</v>
      </c>
      <c r="WXA406" s="105" t="s">
        <v>266</v>
      </c>
      <c r="WXB406" s="105" t="s">
        <v>266</v>
      </c>
      <c r="WXC406" s="105" t="s">
        <v>266</v>
      </c>
      <c r="WXD406" s="105" t="s">
        <v>266</v>
      </c>
      <c r="WXE406" s="105" t="s">
        <v>266</v>
      </c>
      <c r="WXF406" s="105" t="s">
        <v>266</v>
      </c>
      <c r="WXG406" s="105" t="s">
        <v>266</v>
      </c>
      <c r="WXH406" s="105" t="s">
        <v>266</v>
      </c>
      <c r="WXI406" s="105" t="s">
        <v>266</v>
      </c>
      <c r="WXJ406" s="105" t="s">
        <v>266</v>
      </c>
      <c r="WXK406" s="105" t="s">
        <v>266</v>
      </c>
      <c r="WXL406" s="105" t="s">
        <v>266</v>
      </c>
      <c r="WXM406" s="105" t="s">
        <v>266</v>
      </c>
      <c r="WXN406" s="105" t="s">
        <v>266</v>
      </c>
      <c r="WXO406" s="105" t="s">
        <v>266</v>
      </c>
      <c r="WXP406" s="105" t="s">
        <v>266</v>
      </c>
      <c r="WXQ406" s="105" t="s">
        <v>266</v>
      </c>
      <c r="WXR406" s="105" t="s">
        <v>266</v>
      </c>
      <c r="WXS406" s="105" t="s">
        <v>266</v>
      </c>
      <c r="WXT406" s="105" t="s">
        <v>266</v>
      </c>
      <c r="WXU406" s="105" t="s">
        <v>266</v>
      </c>
      <c r="WXV406" s="105" t="s">
        <v>266</v>
      </c>
      <c r="WXW406" s="105" t="s">
        <v>266</v>
      </c>
      <c r="WXX406" s="105" t="s">
        <v>266</v>
      </c>
      <c r="WXY406" s="105" t="s">
        <v>266</v>
      </c>
      <c r="WXZ406" s="105" t="s">
        <v>266</v>
      </c>
      <c r="WYA406" s="105" t="s">
        <v>266</v>
      </c>
      <c r="WYB406" s="105" t="s">
        <v>266</v>
      </c>
      <c r="WYC406" s="105" t="s">
        <v>266</v>
      </c>
      <c r="WYD406" s="105" t="s">
        <v>266</v>
      </c>
      <c r="WYE406" s="105" t="s">
        <v>266</v>
      </c>
      <c r="WYF406" s="105" t="s">
        <v>266</v>
      </c>
      <c r="WYG406" s="105" t="s">
        <v>266</v>
      </c>
      <c r="WYH406" s="105" t="s">
        <v>266</v>
      </c>
      <c r="WYI406" s="105" t="s">
        <v>266</v>
      </c>
      <c r="WYJ406" s="105" t="s">
        <v>266</v>
      </c>
      <c r="WYK406" s="105" t="s">
        <v>266</v>
      </c>
      <c r="WYL406" s="105" t="s">
        <v>266</v>
      </c>
      <c r="WYM406" s="105" t="s">
        <v>266</v>
      </c>
      <c r="WYN406" s="105" t="s">
        <v>266</v>
      </c>
      <c r="WYO406" s="105" t="s">
        <v>266</v>
      </c>
      <c r="WYP406" s="105" t="s">
        <v>266</v>
      </c>
      <c r="WYQ406" s="105" t="s">
        <v>266</v>
      </c>
      <c r="WYR406" s="105" t="s">
        <v>266</v>
      </c>
      <c r="WYS406" s="105" t="s">
        <v>266</v>
      </c>
      <c r="WYT406" s="105" t="s">
        <v>266</v>
      </c>
      <c r="WYU406" s="105" t="s">
        <v>266</v>
      </c>
      <c r="WYV406" s="105" t="s">
        <v>266</v>
      </c>
      <c r="WYW406" s="105" t="s">
        <v>266</v>
      </c>
      <c r="WYX406" s="105" t="s">
        <v>266</v>
      </c>
      <c r="WYY406" s="105" t="s">
        <v>266</v>
      </c>
      <c r="WYZ406" s="105" t="s">
        <v>266</v>
      </c>
      <c r="WZA406" s="105" t="s">
        <v>266</v>
      </c>
      <c r="WZB406" s="105" t="s">
        <v>266</v>
      </c>
      <c r="WZC406" s="105" t="s">
        <v>266</v>
      </c>
      <c r="WZD406" s="105" t="s">
        <v>266</v>
      </c>
      <c r="WZE406" s="105" t="s">
        <v>266</v>
      </c>
      <c r="WZF406" s="105" t="s">
        <v>266</v>
      </c>
      <c r="WZG406" s="105" t="s">
        <v>266</v>
      </c>
      <c r="WZH406" s="105" t="s">
        <v>266</v>
      </c>
      <c r="WZI406" s="105" t="s">
        <v>266</v>
      </c>
      <c r="WZJ406" s="105" t="s">
        <v>266</v>
      </c>
      <c r="WZK406" s="105" t="s">
        <v>266</v>
      </c>
      <c r="WZL406" s="105" t="s">
        <v>266</v>
      </c>
      <c r="WZM406" s="105" t="s">
        <v>266</v>
      </c>
      <c r="WZN406" s="105" t="s">
        <v>266</v>
      </c>
      <c r="WZO406" s="105" t="s">
        <v>266</v>
      </c>
      <c r="WZP406" s="105" t="s">
        <v>266</v>
      </c>
      <c r="WZQ406" s="105" t="s">
        <v>266</v>
      </c>
      <c r="WZR406" s="105" t="s">
        <v>266</v>
      </c>
      <c r="WZS406" s="105" t="s">
        <v>266</v>
      </c>
      <c r="WZT406" s="105" t="s">
        <v>266</v>
      </c>
      <c r="WZU406" s="105" t="s">
        <v>266</v>
      </c>
      <c r="WZV406" s="105" t="s">
        <v>266</v>
      </c>
      <c r="WZW406" s="105" t="s">
        <v>266</v>
      </c>
      <c r="WZX406" s="105" t="s">
        <v>266</v>
      </c>
      <c r="WZY406" s="105" t="s">
        <v>266</v>
      </c>
      <c r="WZZ406" s="105" t="s">
        <v>266</v>
      </c>
      <c r="XAA406" s="105" t="s">
        <v>266</v>
      </c>
      <c r="XAB406" s="105" t="s">
        <v>266</v>
      </c>
      <c r="XAC406" s="105" t="s">
        <v>266</v>
      </c>
      <c r="XAD406" s="105" t="s">
        <v>266</v>
      </c>
      <c r="XAE406" s="105" t="s">
        <v>266</v>
      </c>
      <c r="XAF406" s="105" t="s">
        <v>266</v>
      </c>
      <c r="XAG406" s="105" t="s">
        <v>266</v>
      </c>
      <c r="XAH406" s="105" t="s">
        <v>266</v>
      </c>
      <c r="XAI406" s="105" t="s">
        <v>266</v>
      </c>
      <c r="XAJ406" s="105" t="s">
        <v>266</v>
      </c>
      <c r="XAK406" s="105" t="s">
        <v>266</v>
      </c>
      <c r="XAL406" s="105" t="s">
        <v>266</v>
      </c>
      <c r="XAM406" s="105" t="s">
        <v>266</v>
      </c>
      <c r="XAN406" s="105" t="s">
        <v>266</v>
      </c>
      <c r="XAO406" s="105" t="s">
        <v>266</v>
      </c>
      <c r="XAP406" s="105" t="s">
        <v>266</v>
      </c>
      <c r="XAQ406" s="105" t="s">
        <v>266</v>
      </c>
      <c r="XAR406" s="105" t="s">
        <v>266</v>
      </c>
      <c r="XAS406" s="105" t="s">
        <v>266</v>
      </c>
      <c r="XAT406" s="105" t="s">
        <v>266</v>
      </c>
      <c r="XAU406" s="105" t="s">
        <v>266</v>
      </c>
      <c r="XAV406" s="105" t="s">
        <v>266</v>
      </c>
      <c r="XAW406" s="105" t="s">
        <v>266</v>
      </c>
      <c r="XAX406" s="105" t="s">
        <v>266</v>
      </c>
      <c r="XAY406" s="105" t="s">
        <v>266</v>
      </c>
      <c r="XAZ406" s="105" t="s">
        <v>266</v>
      </c>
      <c r="XBA406" s="105" t="s">
        <v>266</v>
      </c>
      <c r="XBB406" s="105" t="s">
        <v>266</v>
      </c>
      <c r="XBC406" s="105" t="s">
        <v>266</v>
      </c>
      <c r="XBD406" s="105" t="s">
        <v>266</v>
      </c>
      <c r="XBE406" s="105" t="s">
        <v>266</v>
      </c>
      <c r="XBF406" s="105" t="s">
        <v>266</v>
      </c>
      <c r="XBG406" s="105" t="s">
        <v>266</v>
      </c>
      <c r="XBH406" s="105" t="s">
        <v>266</v>
      </c>
      <c r="XBI406" s="105" t="s">
        <v>266</v>
      </c>
      <c r="XBJ406" s="105" t="s">
        <v>266</v>
      </c>
      <c r="XBK406" s="105" t="s">
        <v>266</v>
      </c>
      <c r="XBL406" s="105" t="s">
        <v>266</v>
      </c>
      <c r="XBM406" s="105" t="s">
        <v>266</v>
      </c>
      <c r="XBN406" s="105" t="s">
        <v>266</v>
      </c>
      <c r="XBO406" s="105" t="s">
        <v>266</v>
      </c>
      <c r="XBP406" s="105" t="s">
        <v>266</v>
      </c>
      <c r="XBQ406" s="105" t="s">
        <v>266</v>
      </c>
      <c r="XBR406" s="105" t="s">
        <v>266</v>
      </c>
      <c r="XBS406" s="105" t="s">
        <v>266</v>
      </c>
      <c r="XBT406" s="105" t="s">
        <v>266</v>
      </c>
      <c r="XBU406" s="105" t="s">
        <v>266</v>
      </c>
      <c r="XBV406" s="105" t="s">
        <v>266</v>
      </c>
      <c r="XBW406" s="105" t="s">
        <v>266</v>
      </c>
      <c r="XBX406" s="105" t="s">
        <v>266</v>
      </c>
      <c r="XBY406" s="105" t="s">
        <v>266</v>
      </c>
      <c r="XBZ406" s="105" t="s">
        <v>266</v>
      </c>
      <c r="XCA406" s="105" t="s">
        <v>266</v>
      </c>
      <c r="XCB406" s="105" t="s">
        <v>266</v>
      </c>
      <c r="XCC406" s="105" t="s">
        <v>266</v>
      </c>
      <c r="XCD406" s="105" t="s">
        <v>266</v>
      </c>
      <c r="XCE406" s="105" t="s">
        <v>266</v>
      </c>
      <c r="XCF406" s="105" t="s">
        <v>266</v>
      </c>
      <c r="XCG406" s="105" t="s">
        <v>266</v>
      </c>
      <c r="XCH406" s="105" t="s">
        <v>266</v>
      </c>
      <c r="XCI406" s="105" t="s">
        <v>266</v>
      </c>
      <c r="XCJ406" s="105" t="s">
        <v>266</v>
      </c>
      <c r="XCK406" s="105" t="s">
        <v>266</v>
      </c>
      <c r="XCL406" s="105" t="s">
        <v>266</v>
      </c>
      <c r="XCM406" s="105" t="s">
        <v>266</v>
      </c>
      <c r="XCN406" s="105" t="s">
        <v>266</v>
      </c>
      <c r="XCO406" s="105" t="s">
        <v>266</v>
      </c>
      <c r="XCP406" s="105" t="s">
        <v>266</v>
      </c>
      <c r="XCQ406" s="105" t="s">
        <v>266</v>
      </c>
      <c r="XCR406" s="105" t="s">
        <v>266</v>
      </c>
      <c r="XCS406" s="105" t="s">
        <v>266</v>
      </c>
      <c r="XCT406" s="105" t="s">
        <v>266</v>
      </c>
      <c r="XCU406" s="105" t="s">
        <v>266</v>
      </c>
      <c r="XCV406" s="105" t="s">
        <v>266</v>
      </c>
      <c r="XCW406" s="105" t="s">
        <v>266</v>
      </c>
      <c r="XCX406" s="105" t="s">
        <v>266</v>
      </c>
      <c r="XCY406" s="105" t="s">
        <v>266</v>
      </c>
      <c r="XCZ406" s="105" t="s">
        <v>266</v>
      </c>
      <c r="XDA406" s="105" t="s">
        <v>266</v>
      </c>
      <c r="XDB406" s="105" t="s">
        <v>266</v>
      </c>
      <c r="XDC406" s="105" t="s">
        <v>266</v>
      </c>
      <c r="XDD406" s="105" t="s">
        <v>266</v>
      </c>
      <c r="XDE406" s="105" t="s">
        <v>266</v>
      </c>
      <c r="XDF406" s="105" t="s">
        <v>266</v>
      </c>
      <c r="XDG406" s="105" t="s">
        <v>266</v>
      </c>
      <c r="XDH406" s="105" t="s">
        <v>266</v>
      </c>
      <c r="XDI406" s="105" t="s">
        <v>266</v>
      </c>
      <c r="XDJ406" s="105" t="s">
        <v>266</v>
      </c>
      <c r="XDK406" s="105" t="s">
        <v>266</v>
      </c>
      <c r="XDL406" s="105" t="s">
        <v>266</v>
      </c>
      <c r="XDM406" s="105" t="s">
        <v>266</v>
      </c>
      <c r="XDN406" s="105" t="s">
        <v>266</v>
      </c>
      <c r="XDO406" s="105" t="s">
        <v>266</v>
      </c>
      <c r="XDP406" s="105" t="s">
        <v>266</v>
      </c>
      <c r="XDQ406" s="105" t="s">
        <v>266</v>
      </c>
      <c r="XDR406" s="105" t="s">
        <v>266</v>
      </c>
      <c r="XDS406" s="105" t="s">
        <v>266</v>
      </c>
      <c r="XDT406" s="105" t="s">
        <v>266</v>
      </c>
      <c r="XDU406" s="105" t="s">
        <v>266</v>
      </c>
      <c r="XDV406" s="105" t="s">
        <v>266</v>
      </c>
      <c r="XDW406" s="105" t="s">
        <v>266</v>
      </c>
      <c r="XDX406" s="105" t="s">
        <v>266</v>
      </c>
      <c r="XDY406" s="105" t="s">
        <v>266</v>
      </c>
      <c r="XDZ406" s="105" t="s">
        <v>266</v>
      </c>
      <c r="XEA406" s="105" t="s">
        <v>266</v>
      </c>
      <c r="XEB406" s="105" t="s">
        <v>266</v>
      </c>
      <c r="XEC406" s="105" t="s">
        <v>266</v>
      </c>
      <c r="XED406" s="105" t="s">
        <v>266</v>
      </c>
      <c r="XEE406" s="105" t="s">
        <v>266</v>
      </c>
      <c r="XEF406" s="105" t="s">
        <v>266</v>
      </c>
      <c r="XEG406" s="105" t="s">
        <v>266</v>
      </c>
      <c r="XEH406" s="105" t="s">
        <v>266</v>
      </c>
      <c r="XEI406" s="105" t="s">
        <v>266</v>
      </c>
      <c r="XEJ406" s="105" t="s">
        <v>266</v>
      </c>
      <c r="XEK406" s="105" t="s">
        <v>266</v>
      </c>
      <c r="XEL406" s="105" t="s">
        <v>266</v>
      </c>
      <c r="XEM406" s="105" t="s">
        <v>266</v>
      </c>
      <c r="XEN406" s="105" t="s">
        <v>266</v>
      </c>
      <c r="XEO406" s="105" t="s">
        <v>266</v>
      </c>
      <c r="XEP406" s="105" t="s">
        <v>266</v>
      </c>
      <c r="XEQ406" s="105" t="s">
        <v>266</v>
      </c>
      <c r="XER406" s="105" t="s">
        <v>266</v>
      </c>
      <c r="XES406" s="105" t="s">
        <v>266</v>
      </c>
      <c r="XET406" s="105" t="s">
        <v>266</v>
      </c>
      <c r="XEU406" s="105" t="s">
        <v>266</v>
      </c>
      <c r="XEV406" s="105" t="s">
        <v>266</v>
      </c>
      <c r="XEW406" s="105" t="s">
        <v>266</v>
      </c>
      <c r="XEX406" s="105" t="s">
        <v>266</v>
      </c>
      <c r="XEY406" s="105" t="s">
        <v>266</v>
      </c>
      <c r="XEZ406" s="105" t="s">
        <v>266</v>
      </c>
      <c r="XFA406" s="105" t="s">
        <v>266</v>
      </c>
      <c r="XFB406" s="105" t="s">
        <v>266</v>
      </c>
      <c r="XFC406" s="105" t="s">
        <v>266</v>
      </c>
      <c r="XFD406" s="105" t="s">
        <v>266</v>
      </c>
    </row>
    <row r="407" spans="1:16384" ht="33" customHeight="1" x14ac:dyDescent="0.25">
      <c r="A407" s="111" t="s">
        <v>244</v>
      </c>
      <c r="B407" s="111"/>
      <c r="C407" s="111"/>
      <c r="D407" s="111"/>
      <c r="E407" s="111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  <c r="AA407" s="111"/>
    </row>
  </sheetData>
  <mergeCells count="21">
    <mergeCell ref="A407:AA407"/>
    <mergeCell ref="V1:AA1"/>
    <mergeCell ref="A405:AA405"/>
    <mergeCell ref="A11:C11"/>
    <mergeCell ref="D11:E11"/>
    <mergeCell ref="F11:G11"/>
    <mergeCell ref="A10:Q10"/>
    <mergeCell ref="H11:Q11"/>
    <mergeCell ref="S10:S11"/>
    <mergeCell ref="R10:R11"/>
    <mergeCell ref="Z10:AA10"/>
    <mergeCell ref="T10:Y10"/>
    <mergeCell ref="A8:AA8"/>
    <mergeCell ref="A7:AA7"/>
    <mergeCell ref="A2:AA2"/>
    <mergeCell ref="A3:AA3"/>
    <mergeCell ref="A4:AA4"/>
    <mergeCell ref="A6:AA6"/>
    <mergeCell ref="AE359:AF359"/>
    <mergeCell ref="AE370:AF370"/>
    <mergeCell ref="AB214:AC214"/>
  </mergeCells>
  <pageMargins left="0.39370078740157483" right="0.39370078740157483" top="0.78740157480314965" bottom="0.39370078740157483" header="0" footer="0"/>
  <pageSetup paperSize="9" scale="63" orientation="landscape" r:id="rId1"/>
  <headerFooter differentFirst="1">
    <oddHeader>&amp;C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Всего-дор</vt:lpstr>
      <vt:lpstr>'Всего-дор'!Заголовки_для_печати</vt:lpstr>
      <vt:lpstr>'Всего-дор'!Область_печати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2019-05-24T12:42:47Z</dcterms:modified>
</cp:coreProperties>
</file>